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migosdoguri-my.sharepoint.com/personal/denise_relvas_sustenidos_org_br/Documents/Área de Trabalho/Documentos Rel 22 CT/"/>
    </mc:Choice>
  </mc:AlternateContent>
  <bookViews>
    <workbookView xWindow="0" yWindow="0" windowWidth="19200" windowHeight="7050"/>
  </bookViews>
  <sheets>
    <sheet name="Quadro de metas- QUADRIMESTRAL" sheetId="2" r:id="rId1"/>
  </sheets>
  <definedNames>
    <definedName name="Print_Area" localSheetId="0">'Quadro de metas- QUADRIMESTRAL'!$A$1:$J$424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4" i="2" l="1"/>
  <c r="G420" i="2"/>
  <c r="G416" i="2"/>
  <c r="G412" i="2"/>
  <c r="G408" i="2"/>
  <c r="G404" i="2"/>
  <c r="G398" i="2"/>
  <c r="H394" i="2"/>
  <c r="G394" i="2"/>
  <c r="G390" i="2"/>
  <c r="G386" i="2"/>
  <c r="G382" i="2"/>
  <c r="G378" i="2"/>
  <c r="G374" i="2"/>
  <c r="G368" i="2"/>
  <c r="H364" i="2"/>
  <c r="G364" i="2"/>
  <c r="G357" i="2"/>
  <c r="G353" i="2"/>
  <c r="G349" i="2"/>
  <c r="G345" i="2"/>
  <c r="G341" i="2"/>
  <c r="G337" i="2"/>
  <c r="G329" i="2"/>
  <c r="G325" i="2"/>
  <c r="G321" i="2"/>
  <c r="G317" i="2"/>
  <c r="G313" i="2"/>
  <c r="G309" i="2"/>
  <c r="G305" i="2"/>
  <c r="G301" i="2"/>
  <c r="G294" i="2"/>
  <c r="G290" i="2"/>
  <c r="G284" i="2"/>
  <c r="G280" i="2"/>
  <c r="G276" i="2"/>
  <c r="G272" i="2"/>
  <c r="G268" i="2"/>
  <c r="G264" i="2"/>
  <c r="G260" i="2"/>
  <c r="G256" i="2"/>
  <c r="G252" i="2"/>
  <c r="G248" i="2"/>
  <c r="G244" i="2"/>
  <c r="G240" i="2"/>
  <c r="G236" i="2"/>
  <c r="G232" i="2"/>
  <c r="G224" i="2"/>
  <c r="G216" i="2"/>
  <c r="G208" i="2"/>
  <c r="H202" i="2"/>
  <c r="G202" i="2"/>
  <c r="H198" i="2"/>
  <c r="G198" i="2"/>
  <c r="H194" i="2"/>
  <c r="G194" i="2"/>
  <c r="H190" i="2"/>
  <c r="G190" i="2"/>
  <c r="H186" i="2"/>
  <c r="G186" i="2"/>
  <c r="G182" i="2"/>
  <c r="G178" i="2"/>
  <c r="G174" i="2"/>
  <c r="G170" i="2"/>
  <c r="G166" i="2"/>
  <c r="G162" i="2"/>
  <c r="G158" i="2"/>
  <c r="G154" i="2"/>
  <c r="G144" i="2"/>
  <c r="G140" i="2"/>
  <c r="G136" i="2"/>
  <c r="G132" i="2"/>
  <c r="G128" i="2"/>
  <c r="G124" i="2"/>
  <c r="G118" i="2"/>
  <c r="G112" i="2"/>
  <c r="G108" i="2"/>
  <c r="G102" i="2"/>
  <c r="G98" i="2"/>
  <c r="G94" i="2"/>
  <c r="G90" i="2"/>
  <c r="G86" i="2"/>
  <c r="G82" i="2"/>
  <c r="G78" i="2"/>
  <c r="G74" i="2"/>
  <c r="G70" i="2"/>
  <c r="G66" i="2"/>
  <c r="G60" i="2"/>
  <c r="G56" i="2"/>
  <c r="G52" i="2"/>
  <c r="G48" i="2"/>
  <c r="G43" i="2"/>
  <c r="G39" i="2"/>
  <c r="G35" i="2"/>
  <c r="G31" i="2"/>
  <c r="G27" i="2"/>
  <c r="G23" i="2"/>
  <c r="G19" i="2"/>
  <c r="G15" i="2"/>
  <c r="G11" i="2"/>
  <c r="G7" i="2"/>
  <c r="H390" i="2"/>
  <c r="I390" i="2" s="1"/>
  <c r="H382" i="2"/>
  <c r="H368" i="2"/>
  <c r="I364" i="2"/>
  <c r="I352" i="2"/>
  <c r="H329" i="2"/>
  <c r="H321" i="2"/>
  <c r="I321" i="2" s="1"/>
  <c r="H313" i="2"/>
  <c r="I313" i="2" s="1"/>
  <c r="H305" i="2"/>
  <c r="I305" i="2" s="1"/>
  <c r="H280" i="2"/>
  <c r="G228" i="2"/>
  <c r="G220" i="2"/>
  <c r="G212" i="2"/>
  <c r="H154" i="2"/>
  <c r="H132" i="2"/>
  <c r="I107" i="2"/>
  <c r="H102" i="2"/>
  <c r="H98" i="2"/>
  <c r="I98" i="2" s="1"/>
  <c r="H74" i="2"/>
  <c r="H78" i="2"/>
  <c r="I78" i="2" s="1"/>
  <c r="H60" i="2"/>
  <c r="I60" i="2" s="1"/>
  <c r="H56" i="2"/>
  <c r="H52" i="2"/>
  <c r="H48" i="2"/>
  <c r="H39" i="2"/>
  <c r="I39" i="2" s="1"/>
  <c r="H43" i="2"/>
  <c r="H35" i="2"/>
  <c r="H31" i="2"/>
  <c r="H27" i="2"/>
  <c r="I27" i="2" s="1"/>
  <c r="H23" i="2"/>
  <c r="H19" i="2"/>
  <c r="H15" i="2"/>
  <c r="H11" i="2"/>
  <c r="H7" i="2"/>
  <c r="I12" i="2"/>
  <c r="I13" i="2"/>
  <c r="I14" i="2"/>
  <c r="I16" i="2"/>
  <c r="I17" i="2"/>
  <c r="I18" i="2"/>
  <c r="I20" i="2"/>
  <c r="I21" i="2"/>
  <c r="I22" i="2"/>
  <c r="I24" i="2"/>
  <c r="I25" i="2"/>
  <c r="I26" i="2"/>
  <c r="I28" i="2"/>
  <c r="I29" i="2"/>
  <c r="I30" i="2"/>
  <c r="I32" i="2"/>
  <c r="I33" i="2"/>
  <c r="I34" i="2"/>
  <c r="I36" i="2"/>
  <c r="I37" i="2"/>
  <c r="I38" i="2"/>
  <c r="I40" i="2"/>
  <c r="I41" i="2"/>
  <c r="I42" i="2"/>
  <c r="I45" i="2"/>
  <c r="I46" i="2"/>
  <c r="I47" i="2"/>
  <c r="I49" i="2"/>
  <c r="I50" i="2"/>
  <c r="I51" i="2"/>
  <c r="I54" i="2"/>
  <c r="I55" i="2"/>
  <c r="I58" i="2"/>
  <c r="I59" i="2"/>
  <c r="I64" i="2"/>
  <c r="I65" i="2"/>
  <c r="H66" i="2"/>
  <c r="I66" i="2" s="1"/>
  <c r="I68" i="2"/>
  <c r="I69" i="2"/>
  <c r="H70" i="2"/>
  <c r="I70" i="2" s="1"/>
  <c r="I73" i="2"/>
  <c r="I77" i="2"/>
  <c r="I80" i="2"/>
  <c r="I81" i="2"/>
  <c r="H82" i="2"/>
  <c r="I84" i="2"/>
  <c r="I85" i="2"/>
  <c r="H86" i="2"/>
  <c r="I89" i="2"/>
  <c r="H90" i="2"/>
  <c r="I90" i="2" s="1"/>
  <c r="I93" i="2"/>
  <c r="H94" i="2"/>
  <c r="I94" i="2"/>
  <c r="I97" i="2"/>
  <c r="I101" i="2"/>
  <c r="I102" i="2"/>
  <c r="I106" i="2"/>
  <c r="H108" i="2"/>
  <c r="I108" i="2" s="1"/>
  <c r="I110" i="2"/>
  <c r="I111" i="2"/>
  <c r="H112" i="2"/>
  <c r="I116" i="2"/>
  <c r="I117" i="2"/>
  <c r="H118" i="2"/>
  <c r="I118" i="2"/>
  <c r="I121" i="2"/>
  <c r="I122" i="2"/>
  <c r="I123" i="2"/>
  <c r="H124" i="2"/>
  <c r="I125" i="2"/>
  <c r="I126" i="2"/>
  <c r="I127" i="2"/>
  <c r="H128" i="2"/>
  <c r="I129" i="2"/>
  <c r="I130" i="2"/>
  <c r="I131" i="2"/>
  <c r="I132" i="2"/>
  <c r="I134" i="2"/>
  <c r="I135" i="2"/>
  <c r="H136" i="2"/>
  <c r="I138" i="2"/>
  <c r="I139" i="2"/>
  <c r="H140" i="2"/>
  <c r="I142" i="2"/>
  <c r="I143" i="2"/>
  <c r="H144" i="2"/>
  <c r="I144" i="2"/>
  <c r="I147" i="2"/>
  <c r="I148" i="2"/>
  <c r="I149" i="2"/>
  <c r="H150" i="2"/>
  <c r="I150" i="2" s="1"/>
  <c r="I153" i="2"/>
  <c r="I155" i="2"/>
  <c r="I156" i="2"/>
  <c r="I157" i="2"/>
  <c r="H158" i="2"/>
  <c r="I158" i="2"/>
  <c r="I159" i="2"/>
  <c r="I160" i="2"/>
  <c r="I161" i="2"/>
  <c r="H162" i="2"/>
  <c r="I162" i="2" s="1"/>
  <c r="I165" i="2"/>
  <c r="H166" i="2"/>
  <c r="I169" i="2"/>
  <c r="H170" i="2"/>
  <c r="I173" i="2"/>
  <c r="H174" i="2"/>
  <c r="I174" i="2"/>
  <c r="I177" i="2"/>
  <c r="H178" i="2"/>
  <c r="I178" i="2" s="1"/>
  <c r="I180" i="2"/>
  <c r="H182" i="2"/>
  <c r="I184" i="2"/>
  <c r="I188" i="2"/>
  <c r="I192" i="2"/>
  <c r="I194" i="2"/>
  <c r="I196" i="2"/>
  <c r="I200" i="2"/>
  <c r="I202" i="2"/>
  <c r="I205" i="2"/>
  <c r="I206" i="2"/>
  <c r="I207" i="2"/>
  <c r="H208" i="2"/>
  <c r="I208" i="2" s="1"/>
  <c r="I209" i="2"/>
  <c r="I210" i="2"/>
  <c r="I211" i="2"/>
  <c r="H212" i="2"/>
  <c r="I212" i="2"/>
  <c r="I213" i="2"/>
  <c r="I214" i="2"/>
  <c r="I215" i="2"/>
  <c r="H216" i="2"/>
  <c r="I216" i="2" s="1"/>
  <c r="I217" i="2"/>
  <c r="I218" i="2"/>
  <c r="I219" i="2"/>
  <c r="H220" i="2"/>
  <c r="I220" i="2" s="1"/>
  <c r="I221" i="2"/>
  <c r="I222" i="2"/>
  <c r="I223" i="2"/>
  <c r="H224" i="2"/>
  <c r="I224" i="2" s="1"/>
  <c r="I225" i="2"/>
  <c r="I226" i="2"/>
  <c r="I227" i="2"/>
  <c r="H228" i="2"/>
  <c r="I229" i="2"/>
  <c r="I230" i="2"/>
  <c r="I231" i="2"/>
  <c r="H232" i="2"/>
  <c r="I233" i="2"/>
  <c r="I234" i="2"/>
  <c r="I235" i="2"/>
  <c r="H236" i="2"/>
  <c r="I236" i="2" s="1"/>
  <c r="I237" i="2"/>
  <c r="I238" i="2"/>
  <c r="I239" i="2"/>
  <c r="H240" i="2"/>
  <c r="I240" i="2" s="1"/>
  <c r="I241" i="2"/>
  <c r="I242" i="2"/>
  <c r="I243" i="2"/>
  <c r="H244" i="2"/>
  <c r="I244" i="2"/>
  <c r="I245" i="2"/>
  <c r="I246" i="2"/>
  <c r="I247" i="2"/>
  <c r="H248" i="2"/>
  <c r="I249" i="2"/>
  <c r="I250" i="2"/>
  <c r="I251" i="2"/>
  <c r="H252" i="2"/>
  <c r="I253" i="2"/>
  <c r="I254" i="2"/>
  <c r="I255" i="2"/>
  <c r="H256" i="2"/>
  <c r="I256" i="2" s="1"/>
  <c r="I257" i="2"/>
  <c r="I258" i="2"/>
  <c r="I259" i="2"/>
  <c r="H260" i="2"/>
  <c r="I261" i="2"/>
  <c r="I262" i="2"/>
  <c r="I263" i="2"/>
  <c r="H264" i="2"/>
  <c r="I264" i="2" s="1"/>
  <c r="I265" i="2"/>
  <c r="I266" i="2"/>
  <c r="I267" i="2"/>
  <c r="H268" i="2"/>
  <c r="I269" i="2"/>
  <c r="I270" i="2"/>
  <c r="I271" i="2"/>
  <c r="H272" i="2"/>
  <c r="I272" i="2" s="1"/>
  <c r="I273" i="2"/>
  <c r="I274" i="2"/>
  <c r="I275" i="2"/>
  <c r="H276" i="2"/>
  <c r="I277" i="2"/>
  <c r="I278" i="2"/>
  <c r="I279" i="2"/>
  <c r="I281" i="2"/>
  <c r="I282" i="2"/>
  <c r="I283" i="2"/>
  <c r="H284" i="2"/>
  <c r="I288" i="2"/>
  <c r="H290" i="2"/>
  <c r="I292" i="2"/>
  <c r="H294" i="2"/>
  <c r="I294" i="2" s="1"/>
  <c r="I298" i="2"/>
  <c r="I299" i="2"/>
  <c r="I300" i="2"/>
  <c r="H301" i="2"/>
  <c r="I301" i="2"/>
  <c r="I302" i="2"/>
  <c r="I303" i="2"/>
  <c r="I304" i="2"/>
  <c r="I306" i="2"/>
  <c r="I307" i="2"/>
  <c r="I308" i="2"/>
  <c r="H309" i="2"/>
  <c r="I309" i="2"/>
  <c r="I310" i="2"/>
  <c r="I311" i="2"/>
  <c r="I312" i="2"/>
  <c r="I314" i="2"/>
  <c r="I315" i="2"/>
  <c r="I316" i="2"/>
  <c r="H317" i="2"/>
  <c r="I317" i="2" s="1"/>
  <c r="I318" i="2"/>
  <c r="I319" i="2"/>
  <c r="I320" i="2"/>
  <c r="I322" i="2"/>
  <c r="I323" i="2"/>
  <c r="I324" i="2"/>
  <c r="H325" i="2"/>
  <c r="I325" i="2" s="1"/>
  <c r="I326" i="2"/>
  <c r="I327" i="2"/>
  <c r="I328" i="2"/>
  <c r="I334" i="2"/>
  <c r="I335" i="2"/>
  <c r="I336" i="2"/>
  <c r="H337" i="2"/>
  <c r="I337" i="2" s="1"/>
  <c r="I338" i="2"/>
  <c r="I339" i="2"/>
  <c r="I340" i="2"/>
  <c r="H341" i="2"/>
  <c r="I343" i="2"/>
  <c r="I344" i="2"/>
  <c r="H345" i="2"/>
  <c r="I345" i="2"/>
  <c r="I347" i="2"/>
  <c r="I348" i="2"/>
  <c r="H349" i="2"/>
  <c r="I349" i="2" s="1"/>
  <c r="I351" i="2"/>
  <c r="H353" i="2"/>
  <c r="I353" i="2" s="1"/>
  <c r="I355" i="2"/>
  <c r="I356" i="2"/>
  <c r="H357" i="2"/>
  <c r="I357" i="2"/>
  <c r="I363" i="2"/>
  <c r="I367" i="2"/>
  <c r="I368" i="2"/>
  <c r="I372" i="2"/>
  <c r="I373" i="2"/>
  <c r="H374" i="2"/>
  <c r="I376" i="2"/>
  <c r="I377" i="2"/>
  <c r="H378" i="2"/>
  <c r="I378" i="2" s="1"/>
  <c r="I380" i="2"/>
  <c r="I381" i="2"/>
  <c r="I384" i="2"/>
  <c r="I385" i="2"/>
  <c r="H386" i="2"/>
  <c r="I386" i="2" s="1"/>
  <c r="I389" i="2"/>
  <c r="I393" i="2"/>
  <c r="I397" i="2"/>
  <c r="H398" i="2"/>
  <c r="I398" i="2" s="1"/>
  <c r="I402" i="2"/>
  <c r="I403" i="2"/>
  <c r="H404" i="2"/>
  <c r="I404" i="2"/>
  <c r="I406" i="2"/>
  <c r="I407" i="2"/>
  <c r="H408" i="2"/>
  <c r="I411" i="2"/>
  <c r="H412" i="2"/>
  <c r="I412" i="2" s="1"/>
  <c r="I415" i="2"/>
  <c r="H416" i="2"/>
  <c r="I416" i="2"/>
  <c r="I419" i="2"/>
  <c r="H420" i="2"/>
  <c r="I420" i="2" s="1"/>
  <c r="I423" i="2"/>
  <c r="H424" i="2"/>
  <c r="I424" i="2" s="1"/>
  <c r="I56" i="2" l="1"/>
  <c r="I19" i="2"/>
  <c r="I31" i="2"/>
  <c r="I52" i="2"/>
  <c r="I74" i="2"/>
  <c r="I124" i="2"/>
  <c r="I128" i="2"/>
  <c r="I140" i="2"/>
  <c r="I166" i="2"/>
  <c r="I182" i="2"/>
  <c r="I186" i="2"/>
  <c r="I280" i="2"/>
  <c r="I284" i="2"/>
  <c r="I382" i="2"/>
  <c r="I408" i="2"/>
  <c r="I374" i="2"/>
  <c r="I341" i="2"/>
  <c r="I329" i="2"/>
  <c r="I290" i="2"/>
  <c r="I276" i="2"/>
  <c r="I268" i="2"/>
  <c r="I260" i="2"/>
  <c r="I252" i="2"/>
  <c r="I248" i="2"/>
  <c r="I232" i="2"/>
  <c r="I198" i="2"/>
  <c r="I190" i="2"/>
  <c r="I170" i="2"/>
  <c r="I154" i="2"/>
  <c r="I136" i="2"/>
  <c r="I112" i="2"/>
  <c r="I86" i="2"/>
  <c r="I82" i="2"/>
  <c r="I48" i="2"/>
  <c r="I43" i="2"/>
  <c r="I35" i="2"/>
  <c r="I23" i="2"/>
  <c r="I15" i="2"/>
  <c r="I228" i="2"/>
  <c r="I11" i="2" l="1"/>
  <c r="I7" i="2"/>
  <c r="I8" i="2" l="1"/>
  <c r="I9" i="2"/>
  <c r="I10" i="2"/>
  <c r="I5" i="2"/>
  <c r="I6" i="2"/>
  <c r="I4" i="2"/>
  <c r="I394" i="2" l="1"/>
</calcChain>
</file>

<file path=xl/sharedStrings.xml><?xml version="1.0" encoding="utf-8"?>
<sst xmlns="http://schemas.openxmlformats.org/spreadsheetml/2006/main" count="1231" uniqueCount="344">
  <si>
    <t>1 - PROGRAMA DOS CONSERVATÓRIOS – CONSERVATÓRIO DE TATUÍ</t>
  </si>
  <si>
    <t>Eixo 1 – Formação Cultural – Cursos Regulares</t>
  </si>
  <si>
    <t>Nº</t>
  </si>
  <si>
    <t>Ações pactuadas</t>
  </si>
  <si>
    <t>Atributo da mensuração</t>
  </si>
  <si>
    <t>Mensuração</t>
  </si>
  <si>
    <t>Período</t>
  </si>
  <si>
    <t>Previsão Quadrimestral</t>
  </si>
  <si>
    <t>Realizado</t>
  </si>
  <si>
    <t>ICM quadrimestral</t>
  </si>
  <si>
    <t>Justificativa 3º Quadrimestre/Anual</t>
  </si>
  <si>
    <t>Oferecer o curso de formação de músicos na cidade de Tatuí</t>
  </si>
  <si>
    <t>1.1</t>
  </si>
  <si>
    <t>Meta-produto</t>
  </si>
  <si>
    <t>Número de habilitações oferecidas</t>
  </si>
  <si>
    <t>1º Quadri</t>
  </si>
  <si>
    <t>2º Quadri</t>
  </si>
  <si>
    <t>3º Quadri</t>
  </si>
  <si>
    <t>META ANUAL</t>
  </si>
  <si>
    <t>1.2</t>
  </si>
  <si>
    <t>Meta-resultado</t>
  </si>
  <si>
    <t>Número mínimo de alunos matriculados</t>
  </si>
  <si>
    <t>Oferecer o curso de formação de atores na cidade de Tatuí</t>
  </si>
  <si>
    <t>2.1</t>
  </si>
  <si>
    <t> </t>
  </si>
  <si>
    <t>2.2</t>
  </si>
  <si>
    <t>idem 18</t>
  </si>
  <si>
    <t>Oferecer o curso de formação de luthiers na cidade de Tatuí</t>
  </si>
  <si>
    <t>3.1</t>
  </si>
  <si>
    <t>3.2</t>
  </si>
  <si>
    <t>Como dito nos quadrimestres anteriores, por tratar-se de um curso anual, não é possível preencher as vagas de desistentes, ao longo do ano. Todavia ressaltamos que tivemos neste quadrimestre somente uma única evasão. O processo seletivo de 2023 já foi realizado e já temos a turma do 1º ano completa, e contamos ainda com uma lista de espera de 4 candidatos, caso tenhamos alguma desistência no inicio do primeiro ano do curso, podendo ser preenchida na sua totalidade. Com a retomada das aulas presenciais, creditamos que as desistências serão menores em 2023.</t>
  </si>
  <si>
    <t>idem acima.</t>
  </si>
  <si>
    <t>Oferecer o curso de formação de músicos na cidade de São José do Rio Pardo</t>
  </si>
  <si>
    <t>4.1</t>
  </si>
  <si>
    <t>4.2</t>
  </si>
  <si>
    <t>Oferecer o curso de aperfeiçoamento (online de 48h ) nas cidade de Tatuí e São  José do Rio Pardo</t>
  </si>
  <si>
    <t>5.1</t>
  </si>
  <si>
    <t>5.2</t>
  </si>
  <si>
    <t>Assim como nos quadrimestres anteriores, tivemos grande procura por estes cursos, principalmente os ofertados de forma virtual, por permitir maior facilidade de acompanhamento das aulas dadas, na maioria dos cursos, o que fez com que tivéssemos uma superação das metas. Em 2023 pretendemos oferecer mais cursos presenciais e outros de forma híbrida. A superação desta meta não acarretou em custos excedentes.</t>
  </si>
  <si>
    <t>Eixo 1 – Formação Cultural – Cursos Livres</t>
  </si>
  <si>
    <t>Oferecer cursos livres na cidade de Tatuí e São José do Rio Pardo</t>
  </si>
  <si>
    <t>6.1</t>
  </si>
  <si>
    <t>Número de
habilitações
oferecidas- Cursos
semestrais</t>
  </si>
  <si>
    <t>6.2</t>
  </si>
  <si>
    <t>Número mínimo de
alunos(as)
matriculados(as)
nos cursos
semestrais</t>
  </si>
  <si>
    <t>idem linha 42</t>
  </si>
  <si>
    <t>idem linha 43</t>
  </si>
  <si>
    <t>6.3</t>
  </si>
  <si>
    <t>Número de
habilitações
oferecidas- Cursos
de curta duração</t>
  </si>
  <si>
    <t>-</t>
  </si>
  <si>
    <t>6.4</t>
  </si>
  <si>
    <t>Número mínimo de
alunos(as)
matriculados(as)
nos cursos
de curta duração</t>
  </si>
  <si>
    <t>31</t>
  </si>
  <si>
    <t>Eixo 2 – Ações complementares à Formação Cultural – Vivência Artística – Atividades</t>
  </si>
  <si>
    <t>Realizar Semanas de Musica de Câmara, Mostras de Artes Cênicas</t>
  </si>
  <si>
    <t>7.1</t>
  </si>
  <si>
    <t>Número de eventos</t>
  </si>
  <si>
    <t>Como realizamos somente 1 mostra no primeiro quadrimestre, no terceiro, a fim de cumprir a meta pactuada realizamos 3 mostras, cumprindo a meta anual.</t>
  </si>
  <si>
    <t>7.2</t>
  </si>
  <si>
    <t>Número mínimo de alunos participantes</t>
  </si>
  <si>
    <t>Idem acima. A superação desta meta não acarretou em custos excedentes.</t>
  </si>
  <si>
    <t xml:space="preserve">Realizar recitais de formatura </t>
  </si>
  <si>
    <t>8.1</t>
  </si>
  <si>
    <t>Apesar de altamente recomendados, os recitais de formatura da área Musical não são obrigatórios, e após a pandemia observamos uma diminuição do número de estudantes solicitando a realização das mesmas. Todavia, as formaturas das turmas coletivas, foram realizadas. Mesmo assim, o número total de eventos ficou abaixo da meta prevista. Para 2023, já diminuímos o número de eventos, equalizando à realidade atual.</t>
  </si>
  <si>
    <t>Tendo em vista o alcançado em 2022, haverá em 2023 um trabalho pedagógico junto aos alunos e professores a fim de cumprir 100% esta meta no próximo ano letivo.</t>
  </si>
  <si>
    <t>8.2</t>
  </si>
  <si>
    <t>Apesar da diminuição de formaturas individuais, as formaturas dos cursos coletivos, das áreas de Musica e Artes cênicas, contaram com um grande número de estudantes, superando a meta prevista.</t>
  </si>
  <si>
    <t>idem linha 77. A superação desta meta não acarretou em custos excedentes.</t>
  </si>
  <si>
    <t>Realizar recitais de classe</t>
  </si>
  <si>
    <t>9.1</t>
  </si>
  <si>
    <t xml:space="preserve">No 3º quadrimestre, as provas bimestrais individuais dos cursos de instrumento e canto foram realizadas em forma de pequenas audições. Cada docente organizou as provas juntando seus alunos do mesmo período, com o de outros professores, em suas salas ou em espaços alternativos como o saguão da Unidade 2. Durante a última semana de setembro, novembro e início de dezembro, o Conservatório se encheu de música, cenas, nas quais público, professores e alunos puderam refletir e comentar sobre o as performances e os processos de aprendizagem. Foi um novo formato sugerido, e contou com a adesão da maioria dos professores, o que fez com que a meta fosse superada. </t>
  </si>
  <si>
    <t>idem linha 81. A superação desta meta não acarretou em custos excedentes.</t>
  </si>
  <si>
    <t>9.2</t>
  </si>
  <si>
    <t>idem linha 81</t>
  </si>
  <si>
    <t>Realizar Concursos
Internos</t>
  </si>
  <si>
    <t>10.1</t>
  </si>
  <si>
    <t>10.2</t>
  </si>
  <si>
    <t>Tivemos uma grande adesão aos eventos, com intensa participação de alunos e envolvimento das equipes. Nos concursos de piano e violão, foram realizadas homenagens a importantes nomes do meio musical, Amaral Vieira, Édson Lopes, Márcia Braga. Realizamos além disso outras atividades durante esses concursos, como recitais e bate papos, o que fez com que superássemos a meta de alunos(as) participantes nos eventos promovidos. O concurso de Bolsista Destaque também foi um grande sucesso com a participação de 45 bolsistas.</t>
  </si>
  <si>
    <t>idem linha 94. A superação desta meta não acarretou em custos excedentes.</t>
  </si>
  <si>
    <t>Realizar Concursos
Externos</t>
  </si>
  <si>
    <t>11.1</t>
  </si>
  <si>
    <t>11.2</t>
  </si>
  <si>
    <t>Tivemos mais participações do que o previsto nos concursos externos, sem no entanto impactar o orçamento previsto.</t>
  </si>
  <si>
    <t>A superação desta meta não acarretou em custo excedentes.</t>
  </si>
  <si>
    <t>Eixo 2 – Ações complementares à Formação Cultural – Vivência Artística – Grupos Artísticos de Alunos(as)</t>
  </si>
  <si>
    <t>Realizar apresentações dos Grupos Pedagógicos dos cursos do Conservatório de Tatuí e do Polo de São José do Rio Pardo</t>
  </si>
  <si>
    <t>12.1</t>
  </si>
  <si>
    <t>Número de apresentações dos grupos pedagógicos</t>
  </si>
  <si>
    <t>idem linha 107. A superação desta meta não impactou o orçamento previsto.</t>
  </si>
  <si>
    <t>12.2</t>
  </si>
  <si>
    <t>Número mínimo de alunos participantes nas apresentações dos grupos pedagógicos</t>
  </si>
  <si>
    <t>Eixo 2 – Ações complementares à Formação Cultural – Vivência Artística</t>
  </si>
  <si>
    <t>Contabilizar o público das atividades de vivência artística e dos grupos pedagógicos</t>
  </si>
  <si>
    <t>13.1</t>
  </si>
  <si>
    <t>Número mínimo de público</t>
  </si>
  <si>
    <t>A meta de público foi definida no período pandêmico, quando a expectativa de público para eventos presenciais era bem reduzida. Felizmente, com o maior controle da pandemia e maior segurança para o público, superamos grandemente esta meta. Para 2023, esta estimativa de público já foi revista. Destacamos que esta superação não altera o planejamento orçamentário para a realização destes eventos. </t>
  </si>
  <si>
    <t>idem linha 117. A superação desta meta não impactou o orçamento previsto.</t>
  </si>
  <si>
    <t>Eixo 3 – Ações complementares à Formação Cultural - Atividades Extraclasse</t>
  </si>
  <si>
    <t xml:space="preserve">Promover máster classes </t>
  </si>
  <si>
    <t>14.1</t>
  </si>
  <si>
    <t>14.2</t>
  </si>
  <si>
    <t xml:space="preserve">item linha 123 </t>
  </si>
  <si>
    <t>14.3</t>
  </si>
  <si>
    <t xml:space="preserve">Número mínimo de público </t>
  </si>
  <si>
    <t>Tivemos um público presencial de 929 pessoas, além 8.276 visualizações e participações virtuais. A superação desta meta não impactou o orçamento previsto.</t>
  </si>
  <si>
    <t>Promover encontros</t>
  </si>
  <si>
    <t>15.1</t>
  </si>
  <si>
    <t xml:space="preserve">Neste quadrimestre realizaríamos um Encontro a mais para compensar os quadrimestres anteriores. Além deste foi realizado mais um Encontro, 1ª Mostra de alunos de Trombone do Conservatório de Tatuí, o qual reuniu alunos dos Cursos de trombone das áreas Erudita, Popular, e contou ainda com a participação de alunos do polo de São José do Rio Pardo. </t>
  </si>
  <si>
    <t>15.2</t>
  </si>
  <si>
    <t>15.3</t>
  </si>
  <si>
    <t xml:space="preserve">Muitos dos eventos foram realizados ou de forma totalmente virtual, como os 8 Encontros de Educadores Musicais Brasileiros da atualidade, e outros foram presenciais, mas transmitidos em tempo real, o que trouxe grande presença e participação de público, o qual interagia em tempo real com os professores/as palestrantes,  ampliando ainda mais o alcance das atividades realizadas e oferecidas pelo Conservatório de Tatuí. </t>
  </si>
  <si>
    <t>Tivemos um público presencial de 2139 pessoas, além 9.602 visualizações e participações virtuais. A superação desta meta não impactou o orçamento previsto.</t>
  </si>
  <si>
    <t>Eixo 4 –Ações formativas abertas à comunidade</t>
  </si>
  <si>
    <t xml:space="preserve">Realizar o Clube de Choro
</t>
  </si>
  <si>
    <t>16.1</t>
  </si>
  <si>
    <t>Número de Rodas
de Choro</t>
  </si>
  <si>
    <t>Devido a eventos climáticos adversos (chuva), quatro (4) Rodas de Choro tiveram que ser canceladas, pois acontecem ao ar livre no Coreto da Praça da Matriz, em parceria com a Secretaria de Cultura de Tatuí, não sendo possível transferir de lugar em tão pouco tempo. Já solicitamos à Secretaria de Cultura de Tatuí um outro local coberto para a realização das Rodas de Choro em 2023, para não sermos surpreendidos e termos de cancelar estas atividades em dias de mau tempo.</t>
  </si>
  <si>
    <t>Em decorrência do cancelamento das Rodas, no 3º quadrimestre, como descrito acima, o número da meta anual foi comprometido. Também como dito acima, já solicitamos à Secretaria de Cultura de Tatuí um outro local coberto para a realização das Rodas de Choro para não sermos surpreendidos em dias de mau tempo.</t>
  </si>
  <si>
    <t>16.2</t>
  </si>
  <si>
    <t xml:space="preserve">Número de apresentações artísticas </t>
  </si>
  <si>
    <t>16.3</t>
  </si>
  <si>
    <t>O sucesso na implementação do Clube do Choro atraiu um grande número de alunos de outras áreas como Música Erudita e MPB/Jazz, os quais espontaneamente, participaram das Rodas, superando as expectativas. Tivemos ainda a participação de alguns artistas convidados nas Rodas, atraindo um maior número de alunos. A superação desta meta não impactou o orçamento previsto.</t>
  </si>
  <si>
    <t>16.4</t>
  </si>
  <si>
    <t>Idem a linha 161. A superação desta meta não impactou o orçamento previsto.</t>
  </si>
  <si>
    <t>Realizar Semana da Música</t>
  </si>
  <si>
    <t>17.1</t>
  </si>
  <si>
    <t>Número de dias do
evento</t>
  </si>
  <si>
    <t>A Semana da Música é uma semana bastante importante do Conservatório. No dia 22/11 comemora-se o dia de Santa Cecília, padroeira dos músicos. Além disso, realizamos junto com a Semana da Musica a Semana da Consciência Negra, com várias apresentações abordando esta importante temática. Realizamos ainda o 1º Seminário de políticas de ações afirmativas, que contou com várias palestras e atividades. Decidimos que todos os Grupos artísticos deveriam mostrar seus trabalhos, e ainda promovemos, nesta importante semana, a integração de alguns grupos pedagógicos junto aos grupos Artísticos. Todavia sendo 10 grupos, mesmo realizando 2 apresentações num dia, como no dia 26/11, acabamos tendo de estender a Semana, para 10 dias e realizamos mais atividades do que o previsto inicialmente.</t>
  </si>
  <si>
    <t>idem linha 165. A superação desta meta não impactou o orçamento previsto.</t>
  </si>
  <si>
    <t>17.2</t>
  </si>
  <si>
    <t>Número de
apresentações
artísticas</t>
  </si>
  <si>
    <t>idem linha 165</t>
  </si>
  <si>
    <t>17.3</t>
  </si>
  <si>
    <t>Número mínimo de participantes</t>
  </si>
  <si>
    <t>17.4</t>
  </si>
  <si>
    <t xml:space="preserve">Número mínimo de
público </t>
  </si>
  <si>
    <t xml:space="preserve"> Dada a qualidade das apresentações e atividades realizadas, tivemos muita audiência nos espetáculos. Os grupos artísticos que receberam os grupos pedagógicos tiveram uma maciça participação de familiares de alunos nos concertos. O concerto no qual tivemos a entrega da premiação do Bolsista Destaque também contou com grande público.  Além disso, realizamos o  1º Seminário de Políticas de Ações Afirmativas, que também contou com boa participação de público. Tudo isso contribuiu para que tivéssemos salas cheias nas atividades e apresentações, superando a meta inicialmente prevista.</t>
  </si>
  <si>
    <t xml:space="preserve"> idem linha 177. A superação desta meta não impactou o orçamento previsto.</t>
  </si>
  <si>
    <t>Realizar Encontro de Tradições Locais</t>
  </si>
  <si>
    <t>18.1</t>
  </si>
  <si>
    <t>18.2</t>
  </si>
  <si>
    <t>Número de
atividades</t>
  </si>
  <si>
    <t>Como justificado no 2º quadrimestre, realizamos o Encontro de Tradições o qual trouxe uma grande variedade de atividades e de artistas e grupos tradicionais locais, os quais dialogaram com apresentações de alunos (as).  Entre as apresentações de alunos, contamos com duas apresentações de crianças da Musicalização, e cada um desses grupos recebeu uma oficina com o grupo de Maracatu, que foram extremamente participativas, ampliando as referências musicais e culturais dos participantes, e portanto, acabamos superando as atividades previstas. Não houve impacto no orçamento previsto com a superação desta meta.</t>
  </si>
  <si>
    <t>18.3</t>
  </si>
  <si>
    <t>Número mínimo de
público presente</t>
  </si>
  <si>
    <t xml:space="preserve">Um dos shows do encontro, Big Band e Trio Macaíba, foi gravado e publicado. O número informado refere-se a quantidade de visualizações apuradas no trimestre. </t>
  </si>
  <si>
    <t>Conforme mencionado no 2º quadrimestre, o Encontro de Tradições trouxe uma grande variedade de atividades, o que consequentemente ocasionou uma maior participação de público presencial e virtual. Não houve impacto no orçamento previsto com a superação desta meta.</t>
  </si>
  <si>
    <t>Realizar Festival de Teatro</t>
  </si>
  <si>
    <t>19.1</t>
  </si>
  <si>
    <t>19.2</t>
  </si>
  <si>
    <t>idem justificativa da linha 194</t>
  </si>
  <si>
    <t>19.3</t>
  </si>
  <si>
    <t xml:space="preserve">O número informado refere-se a quantidade de visualizações apuradas no trimestre. </t>
  </si>
  <si>
    <t>Eixo 5 – Difusão – Grupos Artísticos de Bolsistas</t>
  </si>
  <si>
    <t>Realizar os concertos da
Orquestra Sinfônica</t>
  </si>
  <si>
    <t>20.1</t>
  </si>
  <si>
    <t>Número de concertos</t>
  </si>
  <si>
    <t>Como já havíamos realizado 5 concertos nos quadrimestres anteriores, decidimos realizar um concerto a menos no 4º quadrimestre, para não ultrapassarmos demais a quantidade prevista. Lembrando que tivemos 2 récitas da Ópera, como uma ação mais do que especial.</t>
  </si>
  <si>
    <t>Com a realização da Ópera em 6 e 7 de dezembro, extrapolamos em 2 concertos o número previsto em meta. Não houve impacto no orçamento previsto com a superação desta meta.</t>
  </si>
  <si>
    <t>20.2</t>
  </si>
  <si>
    <t>Com o sucesso das apresentações da Orquestra, principalmente com um grande público no concerto ao ar livre em Campos do Jordão, conseguimos um público 3 vezes maior que o previsto. A superação desta meta não gerou custos adicionais.</t>
  </si>
  <si>
    <t>Realizar os concertos da
Banda Sinfônica</t>
  </si>
  <si>
    <t>21.1</t>
  </si>
  <si>
    <t xml:space="preserve">Como já havíamos realizado 6 concertos nos quadrimestres anteriores, decidimos realizar 2 concertos no 3º quadrimestre, para cumprir a meta anual em 100%. </t>
  </si>
  <si>
    <t>21.2</t>
  </si>
  <si>
    <t>A banda atraiu um bom púbico em todos os seus concertos, resultado do trabalho de divulgação e do repertório e qualidade das execuções apresentadas pelo Grupo Artístico. Conseguimos um público maior que o previsto, pois realizamos também concertos ao ar livre. Podemos destacar o concerto realizado na Praça do Capivari em Campos do Jordão em julho. A superação desta meta não gerou custos adicionais.</t>
  </si>
  <si>
    <t>Realizar os concertos do
Coro de Câmara</t>
  </si>
  <si>
    <t>22.1</t>
  </si>
  <si>
    <t>Com a participação do Coro na Ópera realizada nos dias 6 e 7 de dezembro, superamos a meta de concertos. A participação do Coro na Ópera foi de extrema importância pedagógica e artística, pois trouxe aos bolsistas uma oportunidade inédita de vivenciar a montagem de uma Ópera.</t>
  </si>
  <si>
    <t>A participação do Coro na Ópera, assim como em eventos externos, por exemplo convite da Prefeitura de Tatuí, a meta foi superada. A superação desta meta não gerou custos adicionais.</t>
  </si>
  <si>
    <t>22.2</t>
  </si>
  <si>
    <t>A participação do Coro em concertos extras, principalmente o concerto ao ar livre na Abertura do Natal Encantado, fez com que extrapolássemos a meta prevista.</t>
  </si>
  <si>
    <t>idem linha 227</t>
  </si>
  <si>
    <t>Realizar os concertos da
Big Band</t>
  </si>
  <si>
    <t>23.1</t>
  </si>
  <si>
    <t>Devido ao grande número de concertos já realizados nos quadrimestres anteriores, tivemos que realizar um concerto a menos  do que os previsto no quadrimestre atual.</t>
  </si>
  <si>
    <t>23.2</t>
  </si>
  <si>
    <t xml:space="preserve">Como justificado na linha 231, foi realizado um número menor de apresentações neste quadrimestre, para compensar o grande número de apresentações nos quadrimestres anteriores. Além disso, o Grupo foi convidado para tocar no Auditório do Instituto das Artes da UNICAMP, que apesar de ser muito interessante pedagogicamente, por esta instituição oferecer um renomado curso de MPB/Jazz. tivemos um público bem pequeno no concerto realizado no local. A somatória destes fatores, acabou interferindo na meta do quadrimestre, mas em compensação, na média anual, foi superada.  </t>
  </si>
  <si>
    <t>Realizar os concertos do
grupo de Percussão</t>
  </si>
  <si>
    <t>24.1</t>
  </si>
  <si>
    <t>Devido ao número de concertos já realizados nos quadrimestres anteriores, tivemos que realizar um concerto a menos  do que o previsto no quadrimestre atual para cumprirmos a meta pactuada, mas a meta anual foi até superada.</t>
  </si>
  <si>
    <t>24.2</t>
  </si>
  <si>
    <t>Devido ao sucesso dos concertos ao ar livre, principalmente o concerto na Praça da Matriz em Tatuí, excedemos o número de público no 2º quadrimestre, o que fez com que nossa meta anual fosse superada.</t>
  </si>
  <si>
    <t>Devido ao sucesso dos concertos ao ar livre, principalmente o concerto na Praça da Matriz em Tatuí, excedemos o número de público no 2º quadrimestre, o que fez com que nossa meta anual fosse superada. A superação desta meta não gerou custos adicionais.</t>
  </si>
  <si>
    <t>Realizar os concertos da
Camerata de Violões</t>
  </si>
  <si>
    <t>25.1</t>
  </si>
  <si>
    <t>Devido ao grande número de concertos já realizados nos quadrimestres anteriores, tivemos que realizar um concerto a menos do que os previsto no quadrimestre atual.</t>
  </si>
  <si>
    <t>Devido a convites para concertos externos em Campos do Jordão, Assis, Rio Claro, Sarapuí, São José do Rio Pardo, acabamos excedendo a meta anual. É de extrema importância levarmos o trabalho da Camerata de Violões para outras cidades, como uma forma de democratizar o acesso a esses concertos, divulgar o Conservatório em outras cidades, o que causa um interesse no Conservatório e pode atrair novos alunos. A superação desta meta não gerou custos adicionais.</t>
  </si>
  <si>
    <t>25.2</t>
  </si>
  <si>
    <t xml:space="preserve"> Além de termos realizado 2 concertos a mais do que o previsto, o sucesso do concerto realizado em Campos do Jordão, acabamos alcançando a meta de publico pactuada, e até superando-a um pouco. A superação desta meta não gerou custos adicionais.</t>
  </si>
  <si>
    <t>Realizar os concertos do
grupo de Música Raiz</t>
  </si>
  <si>
    <t>26.1</t>
  </si>
  <si>
    <t>26.2</t>
  </si>
  <si>
    <t>Neste quadrimestre recebemos um convite para o Grupo de Música Raiz realizar a gravação de um programa na TV Aparecida, o qual contou com muitas visualizações nas mídias sociais. Além disso, realizamos um concerto ao ar livre em Itapetininga com a presença de um bom público, o que fez com que superássemos em muito a meta prevista para o quadrimestre</t>
  </si>
  <si>
    <t>Além de termos realizado 3 concertos a mais do que o previsto, o sucesso dos concertos realizados em Campos do Jordão, Praça da Matriz de Tatuí, Itapetininga e com a gravação do programa na TV Aparecida, excedemos o número de público no 2º e 3º quadrimestre, o que fez com que nossa meta anual também fosse superada. A superação desta meta não impactou o orçamento previsto.</t>
  </si>
  <si>
    <t>Realizar os concertos do
Jazz Combo</t>
  </si>
  <si>
    <t>27.1</t>
  </si>
  <si>
    <t>Como já havíamos realizado 5 concertos do grupo no quadrimestre anterior, decidimos realizar somente 3 concertos. Mas a meta anual foi cumprida.</t>
  </si>
  <si>
    <t>27.2</t>
  </si>
  <si>
    <t>idem linha 267. A superação desta meta não gerou custos adicionais.</t>
  </si>
  <si>
    <t>Realizar os concertos do
Grupo de Choro</t>
  </si>
  <si>
    <t>28.1</t>
  </si>
  <si>
    <t>Devido a convites para concertos externos  em Piracicaba, Praça da Matriz de Tatuí, Limeira e Cerquilho, acabamos excedendo a meta anual. É de extrema importância levarmos o trabalho do Grupo de Choro para outras cidades, como uma forma de democratizar o acesso a esses concertos, divulgar o Conservatório em outras cidades, o que causa um interesse no Conservatório e pode atrair novos alunos. A superação desta meta não gerou custos adicionais.</t>
  </si>
  <si>
    <t>28.2</t>
  </si>
  <si>
    <t>Realizar apresentações do
Grupo de Teatro</t>
  </si>
  <si>
    <t>29.1</t>
  </si>
  <si>
    <t>Número de
apresentações</t>
  </si>
  <si>
    <t>Idem linha 279. A superação desta meta não gerou custos adicionais.</t>
  </si>
  <si>
    <t>29.2</t>
  </si>
  <si>
    <t>Eixo 6 – Acompanhamento social e desenvolvimento de carreira dos alunos(as)</t>
  </si>
  <si>
    <t>Realizar o encontro de
orientação de carreiras</t>
  </si>
  <si>
    <t>30.1</t>
  </si>
  <si>
    <t>30.2</t>
  </si>
  <si>
    <t xml:space="preserve">Número mínimo de  participantes
</t>
  </si>
  <si>
    <t xml:space="preserve"> O número informado refere-se a quantidade de visualizações apuradas no trimestre. </t>
  </si>
  <si>
    <t xml:space="preserve">Conforme justificativa  apresentada no 2º quadrimestre, o primeiro Encontro foi realizado de forma virtual e o segundo de forma híbrida, o que possibilitou um grande número de participantes, superando a meta estipulada. </t>
  </si>
  <si>
    <t>2 – PROGRAMA DE BOLSAS DE ESTUDO</t>
  </si>
  <si>
    <t>Programa de bolsas de estudo</t>
  </si>
  <si>
    <t>Oferecer a modalidade de Bolsa Auxílio, no valor de R$550,00</t>
  </si>
  <si>
    <t>31.1</t>
  </si>
  <si>
    <t>Número de meses</t>
  </si>
  <si>
    <t>31.2</t>
  </si>
  <si>
    <t>Número de bolsistas</t>
  </si>
  <si>
    <t xml:space="preserve">Em reunião com a SECEC foi acordado que as bolsas performances vacantes dos Grupos Artísticos, do 3º quadrimestre, deveriam ser direcionadas para a modalidade de Bolsas Auxílio, como forma de atendimento a alunos em situação de vulnerabilidade, promovendo maior possibilidade de permanência destes alunos nos cursos regulares do Conservatório. </t>
  </si>
  <si>
    <t>idem linha 304</t>
  </si>
  <si>
    <t xml:space="preserve">Oferecer a modalidade de bolsas de estudo Bolsa Performance, no valor de R$ 700,00
</t>
  </si>
  <si>
    <t>32.1</t>
  </si>
  <si>
    <t>32.2</t>
  </si>
  <si>
    <t>O Conservatório realizou 3 processos seletivos para preenchimento das bolsas performance. 2022 foi o primeiro ano, depois de 2 anos de pandemia, em que as atividades foram 100% presenciais. Durante o ano, tivemos também bolsistas que abandonaram os grupos, por vários motivos, como financeiros e ingresso no mercado de trabalho. Para 2023, aumentaremos o número de meses de 9 para 10, como forma de atrair mais a alunos a participarem dos grupos.</t>
  </si>
  <si>
    <t>Idem ao acima descrito</t>
  </si>
  <si>
    <t xml:space="preserve">Oferecer a modalidade de bolsas de estudo Bolsa Performance, no valor de R$ 1000,00
</t>
  </si>
  <si>
    <t>33.1</t>
  </si>
  <si>
    <t>33.2</t>
  </si>
  <si>
    <t>O Conservatório realizou 3 processos seletivos para preenchimento das bolsas performance. 2022 foi o primeiro ano, depois de 2 anos de pandemia, em que as atividades foram 100% presenciais. Durante o ano, tivemos também bolsistas que abandonaram os grupos, por vários motivos, como financeiros e ingresso no mercado de trabalho. Para 2023, aumentaremos o número de meses de 9 para 10, como forma de atrair mais alunos a participarem dos grupos.</t>
  </si>
  <si>
    <t xml:space="preserve">Oferecer Bolsas Ofício, no valor de R$ 550,00
</t>
  </si>
  <si>
    <t>34.1</t>
  </si>
  <si>
    <t>34.2</t>
  </si>
  <si>
    <t>3 – PROGRAMA DOS EQUIPAMENTOS CULTURAIS</t>
  </si>
  <si>
    <t>3.1 - TEATRO PROCÓPIO FERREIRA E OUTROS ESPAÇOS DE APRESENTAÇÕES DO CONSERVATÓRIO DE TATUÍ</t>
  </si>
  <si>
    <t>Programa dos equipamentos culturais do Conservatório de Tatuí</t>
  </si>
  <si>
    <t>Realizar atividades de diferentes linguagens artísticas no Teatro Procópio Ferreira</t>
  </si>
  <si>
    <t>35.1</t>
  </si>
  <si>
    <t>Número de atividades</t>
  </si>
  <si>
    <t>Com a aprovação do Plano Anual da Lei Rouanet no segundo semestre de 2022 e superação da meta de captação de recursos, foi possível um aumento significativo de contratações artísticas para difusão cultural no Teatro Procópio Ferreira. Com o aumento de atividades disponíveis e a gratuidade dos espetáculos e projeções, houve, consequentemente, um aumento no interesse e, portanto, na quantidade de público presente.</t>
  </si>
  <si>
    <t>Idem Linha 336.</t>
  </si>
  <si>
    <t>35.2</t>
  </si>
  <si>
    <t>Idem a linha 336</t>
  </si>
  <si>
    <t>Idem linha 336.</t>
  </si>
  <si>
    <t xml:space="preserve">Realizar atividades de diferentes linguagens artísticas no Salão Villa Lobos
</t>
  </si>
  <si>
    <t>36.1</t>
  </si>
  <si>
    <t>O aumento de atividades e público nesse espaço é devido ao fato de termos recebido, no mês de outubro, o Congresso Internacional de Corais Infanto-Juvenil, proposto por quatro instituições parceiras (Funarte, Instituto Donato Flores, UFRJ e Fundação Universitária José Bonifácio), com ocupação do Salão Villa Lobos com diversas atividades nos três turnos durante 4 dias. Desta maneira, o Congresso superou em muito a quantidade de atividades e público previsto para este espaço. A superação desta meta não gerou custos adicionais.</t>
  </si>
  <si>
    <t>Idem Linha 344</t>
  </si>
  <si>
    <t>36.2</t>
  </si>
  <si>
    <t>Idem a linha 344</t>
  </si>
  <si>
    <t>idem linha 344</t>
  </si>
  <si>
    <t>Mensurar as atividades do Teatro Procópio Ferreira</t>
  </si>
  <si>
    <t>37.1</t>
  </si>
  <si>
    <t>O aumento de atividades mensuradas no Teatro Procópio Ferreira foi maior do que o previsto por conta de solicitações de cessão de uso do espaço pela Prefeitura no primeiro quadrimestre, não previstas inicialmente. A superação desta meta não gerou custos adicionais.</t>
  </si>
  <si>
    <t xml:space="preserve">Mensurar as atividades no Salão Villa Lobos
</t>
  </si>
  <si>
    <t>38.1</t>
  </si>
  <si>
    <t>O aumento de atividades mensuradas no Salão Villa Lobos ocorreu devido à realização do congresso internacional de corais infanto-juvenil em diversos espaços do Conservatório de Tatuí no mês de outubro conforme mencionado na meta 36.</t>
  </si>
  <si>
    <t>idem linha 356.</t>
  </si>
  <si>
    <t>3.2 –CONCERTOS DIDÁTICOS</t>
  </si>
  <si>
    <t xml:space="preserve">Programa dos equipamentos culturais – Concertos Didáticos </t>
  </si>
  <si>
    <t>Realizar concertos didáticos</t>
  </si>
  <si>
    <t>39.1</t>
  </si>
  <si>
    <t xml:space="preserve">Número de concertos </t>
  </si>
  <si>
    <t>Estes concertos têm como principal objetivo mostrar o resultado dos trabalhos realizados por nossos alunos em outros espaços, fora dos "muros" do Conservatório, principalmente em escolas, ou teatros que recebam estudantes, com o intuito de também divulgar nossos cursos e vagas. Recebemos vários convites neste quadrimestre, e apesar de já termos realizado 9 Concertos no 2ª Quadrimestre, e já termos ultrapassado a meta prevista, analisamos como positivo a realização dos mesmos, tanto do ponto de vista de difusão, como do ponto de vista de incentivo e reconhecimento do bom trabalho realizado junto aos estudantes dos Grupos Pedagógicos escolhidos.</t>
  </si>
  <si>
    <t>idem linha 363. A superação desta meta não gerou custos adicionais.</t>
  </si>
  <si>
    <t>39.2</t>
  </si>
  <si>
    <t>4 - PROGRAMA DE CONTEÚDOS DIGITAIS</t>
  </si>
  <si>
    <t>Realizar Videoaulas produzidas pelos(as) educadores(as) do Conservatório, para veiculação nas redes sociais do Conservatório</t>
  </si>
  <si>
    <t>40.1</t>
  </si>
  <si>
    <t>Número de
videoaulas
produzidas</t>
  </si>
  <si>
    <t>Durante a produção das videoaulas pelos(as) professores(as) do Conservatório e pelos(as) professores(as) convidados(as), percebemos, pelos motivos explicitados na linha 381, que superaríamos o número das produções dos(as) convidados(as). Neste sentido, pensando no equilíbrio da quantidade de videoaulas oferecidas e prevendo superação de meta de produções e visualizações, optamos por realizar duas videoaulas a menos com os(as) educadores(as) do Conservatório, já que superamos em 5 as videoaulas de convidados(as).</t>
  </si>
  <si>
    <t>Idem linha 373.</t>
  </si>
  <si>
    <t>40.2</t>
  </si>
  <si>
    <t xml:space="preserve">Número mínimo de público virtual
</t>
  </si>
  <si>
    <t>Idem linha 337. A superação desta meta não gerou custos adicionais.</t>
  </si>
  <si>
    <t>Realizar Videoaulas
produzidas por artistas
convidados(as)</t>
  </si>
  <si>
    <t>41.1</t>
  </si>
  <si>
    <t xml:space="preserve">Tivemos, no total, uma superação de 5 videoaulas de artistas convidados, pois alguns deles disponibilizaram um conjunto de duas aulas,  ao invés de uma, dentro do mesmo valor oferecido aos demais convidados, e outros, acabaram cedendo seus vídeos para o Conservatório, por conta de parcerias, entre outros motivos. </t>
  </si>
  <si>
    <t>idem linha 381. A superação desta meta não gerou custos adicionais.</t>
  </si>
  <si>
    <t>41.2</t>
  </si>
  <si>
    <t xml:space="preserve">Número mínimo
de público virtual
</t>
  </si>
  <si>
    <r>
      <rPr>
        <sz val="12"/>
        <rFont val="Calibri"/>
        <family val="2"/>
      </rPr>
      <t>Realizar Mosaicos ou
concertos gravados com
artista convidado(a) de ca</t>
    </r>
    <r>
      <rPr>
        <sz val="12"/>
        <color indexed="8"/>
        <rFont val="Calibri"/>
        <family val="2"/>
      </rPr>
      <t xml:space="preserve">da
um dos Grupos Artísticos </t>
    </r>
  </si>
  <si>
    <t>42.1</t>
  </si>
  <si>
    <t>Número de
vídeos realizados</t>
  </si>
  <si>
    <t>Como já havíamos realizado 2 gravações no 2º quadrimestre, fizemos somente 8 gravações no 3º, para não exceder a meta.</t>
  </si>
  <si>
    <t>42.2</t>
  </si>
  <si>
    <t>Número mínimo
de alunos(as)
participantes</t>
  </si>
  <si>
    <t>Como justificado na linha 389, como foram realizadas 2 gravações no 2º quadrimestre, fizemos somente 8 gravações no 3º quadrimestre, para não exceder a meta. Consequentemente, o  número de alunos participantes acabou ficando um pouco abaixo da meta do quadrimestre, mas sem prejuízo na meta anual.</t>
  </si>
  <si>
    <t>Ultrapassamos um pouco a meta prevista, pois além de uma gravação a mais, como justificado na linha 390, um dos concertos gravados teve a participação de alunos de grupo pedagógico, como o Concerto da Camerata Juvenil de Violões em conjunto com a Camerata de Violões, com a convidada Ana Valeria Poles. A superação desta meta não gerou custos adicionais.</t>
  </si>
  <si>
    <t>42.3</t>
  </si>
  <si>
    <t>Número mínimo
de público virtual</t>
  </si>
  <si>
    <t>A publicação dos vídeos nas mídias sociais do Conservatório foram um grande sucesso. Tivemos muitas visualizações em diversas partes do mundo, o que atesta a qualidade do trabalho de nossos Grupos Artísticos.</t>
  </si>
  <si>
    <t>idem linha 397. A superação desta meta não gerou custos adicionais.</t>
  </si>
  <si>
    <t>5 - METAS CONDICIONADAS</t>
  </si>
  <si>
    <t>Realizar concertos didáticos com grupos profissionais convidados (as)</t>
  </si>
  <si>
    <t>Número minímo de público</t>
  </si>
  <si>
    <t>Idem linha 404</t>
  </si>
  <si>
    <t>Realizar Festival de Regência</t>
  </si>
  <si>
    <t>Número de apresentações artísticas</t>
  </si>
  <si>
    <t>2.3</t>
  </si>
  <si>
    <t>Número mínimo de alunos(as) participantes</t>
  </si>
  <si>
    <t>2.4</t>
  </si>
  <si>
    <t>Número mínimo
de público presente</t>
  </si>
  <si>
    <t>A previsão de metas condicionadas para 2022 no Contrato de Gestão 04/2020 era a seguinte: Promover 20 Master Classes (meta 33.1), Promover 8 Encontros (meta 34.1), Realizar Festival de Regência com 5 atividades e 3 apresentações artísticas (metas 35.1 e 35.2), realizar Festival de Teatro com 4 dias e 6 apresentações (metas 36.1 e 36.2) e realizar 8 concertos didáticos (meta 37.1). 
Devido à captação de recursos acima da meta, o terceiro Aditamento já incorporou às metas pactuadas algumas das ações que estavam condicionadas, passando de 20 para 40 Master Classes e de 8 para 20 eventos Encontros, retirando essas duas ações das metas condicionadas. Também foi realizado o FETESP (Festival de Teatro Estudantil de São Paulo), que inicialmente era previsto como meta condicionada. 
No entanto, os recursos adicionais não foram suficientes para realizar todos os concertos didáticos previstos nas metas condicionadas (foram realizados apenas 3 dos 8), nem o Festival de Regência.</t>
  </si>
  <si>
    <t xml:space="preserve">idem linha 123.  </t>
  </si>
  <si>
    <t>Apesar de no 3º quadrimestre termos alcançado e até superado a meta quadrimestral,  os resultados do 2º quadrimestre, acabaram por não contribuir com o cumprimento da meta anual. Todavia, observamos um aumento significativo do 2º para o 3º quadrimestre, resultado de várias estratégias para atração de maior número de alunos participantes dos Grupos Pedagógicos, com ótimos resultados. Em 2023 teremos estratégias para o cumprimento desta meta e esperamos alcançar o mínimo de participação de alunos desde o início do ano.</t>
  </si>
  <si>
    <t>Tivemos neste quadrimestre as duas apresentações artísticas previstas, as quais trouxeram um maior público, principalmente a apresentação do artista convidado Leandro Oliveira e o Bando do Tigrão, além da participação, na última Roda de Choro, dos convidados do Grupo Artístico: Aquiles Moraes e Everson Moraes.</t>
  </si>
  <si>
    <t xml:space="preserve">Apesar de todos os esforços para preenchimento de vagas por meio dos processos seletivos realizados, e suas diferentes estratégias de divulgação, não conseguimos completar todas as turmas, principalmente dos cursos Artes da Cena Infantil e Adolescentes. Tivemos ainda uma pequena evasão, a qual é sempre esperada no decorrer do ano. Esperamos no próximo ano, termos maior preenchimento nestes cursos, principalmente no cursos Infantil e Adolescentes, pois já serão um pouco mais conhecidos do público, por meio das diversas divulgações ocorridas durante o ano de 2022 e as que realizaremos nos processos seletivos para 2023. Todavia o número total de alunos no Conservatório chegou a 2735, o que representa um preenchimento de 107% do total de mínimo de matriculados no Eixo 01. </t>
  </si>
  <si>
    <t>Assim como nos quadrimestres anteriores, tivemos grande procura por estes cursos, principalmente os ofertados de forma virtual, por permitir maior facilidade de acompanhamento das aulas dadas, na maioria dos cursos, o que fez com que tivéssemos uma superação das metas. Em 2023 pretendemos oferecer mais cursos presenciais e outros de forma híbrida. Estes cursos podem ter um menor número de inscritos, mas julgamos necessário equilibrar a oferta de alguns cursos presencias ou híbridos, para oferecermos experiências práticas presenciais,  todavia, continuaremos a equilibrar com a oferta de outros de forma virtual, para atendermos a um maior leque de interessados. A superação desta meta não acarretou em custos excedentes.</t>
  </si>
  <si>
    <t>Como realizamos 2 cursos no primeiro quadrimestre, neste quadrimestre, a fim de não extrapolar a meta pactuada, realizamos somente 2. Mas a meta anual foi cumprida em 100%.</t>
  </si>
  <si>
    <t>Além de maior participação de alunos da área de Música Erudita na Mostra de Música de Câmara, contamos, neste semestre, com a participação da área de MPB/Jazz Choro. Além disto, foram realizadas 2 Mostras de Artes Cênicas, como justificado na linha 65.</t>
  </si>
  <si>
    <t>Além da realização dos concursos já previstos: violão, piano e Prêmio bolsista destaque, realizamos um 4º Concurso, no 2º quadrimestre, voltado a jovens compositores, pois poucas são as oportunidades destes compositores terem suas obras executadas.  Este Concurso de jovens compositores foi realizado e executado pela equipe gestora do Grupo Artístico Jazz Combo o que não onerou com contratações de bancas externas e a premiação foi a execução das obras premiadas, pelo grupo Artístico. Vimos como muito positivo este concurso e já inserimos em nossa programação de metas para 2023.</t>
  </si>
  <si>
    <t>Além da Mostra de Grupos Pedagógicos, muitos destes grupos participaram da Semana da Música e da Consciência Negra, tocando com alguns grupos artísticos da mesma formação, uma estratégia de estímulo e integração, tanto para participação em Grupos Pedagógicos como para que almejem participar dos Grupos Artísticos. Alguns grupos também realizaram Concertos Didáticos, divulgando as atividades do Conservatório em cidades vizinhas. Estas atividades não estavam previstas inicialmente, mas foram muito bem sucedidas, atraindo os alunos para participaram dos grupos pedagógicos, como também do público nas audições agendadas.</t>
  </si>
  <si>
    <t xml:space="preserve">Percebemos um aumento no número de alunos, em quase todos os grupos, a partir de agosto. Este alcance foi decorrente tanto da maior presença de alunos após o retorno presencial, das diversas campanhas  de divulgação dos grupos, assim como a própria Mostra de Grupos Pedagógicos realizada no final do 1º semestre letivo. </t>
  </si>
  <si>
    <t>Recebemos no 3º quadrimestre, no Teatro Procópio Ferreira, como parte da programação artística o Grupo de Daniel Murray, e acertamos a possibilidade de realização de Master classes por parte de seus integrantes, grandes músicos e professores. Desta forma, ofertamos diversas máster classes para diferentes instrumentos, que não estavam previstas, mas que  tiveram grande adesão de vários alunos das áreas de música erudita e popular. Desta forma, ultrapassamos a quantidade de ações e alunos participantes, tanto no quadrimestre quanto a meta anual.</t>
  </si>
  <si>
    <t xml:space="preserve"> Algumas máster classes foram transmitidas ao vivo, ficando seus registros postados no Canal do Youtube do Conservatório, como o caso das Master Classes do violinista Emmanuele Baldini, entre outras, o que possibilita um grande número de participações em tempo real, e ainda visualizações posteriores, o que faz com que esses conteúdos e atividades tenham alcançado um grande número de público, ultrapassando a meta prevista.</t>
  </si>
  <si>
    <t xml:space="preserve">Neste quadrimestre, o Encontro de Corais e o "III Congresso Internacional de Música Coral Infanto-juvenil (CIMUCI) – “Um novo olhar” tiveram grande participação de alunos em suas atividades, o que fez com que superássemos a meta pactuada. 
</t>
  </si>
  <si>
    <t xml:space="preserve">Como justificado no 2º quadrimestre, neste segundo ano de gestão da Sustenidos no Conservatório de Tatuí, depois de muito analisar e redimensionar a importância e a magnitude do FETESP em relação à sua própria história, à história do Conservatório de Tatuí e ao próprio teatro estudantil no Estado, e levando em conta o hiato de sete anos desde sua última realização em 2014, decidimos tornar sua retomada uma verdadeira festa. Considerando também que, por motivos pandêmicos, nos últimos dois anos, estudantes de artes cênicas careceram de um espaço de encontros, estudos e celebração que pudesse escoar e compartilhar a produção estudantil represada nos últimos anos, multiplicamos os dias de realização e a quantidade de apresentações.  Consequentemente alcançamos um público interessado que superou em 463% a primeira estimativa, totalizando 6485 pessoas, tornado a 28ª edição do Fetesp um marco artístico e pedagógico entre as edições do próprio Festival, nas palavras dos professores de artes cênicas do próprio Conservatório". </t>
  </si>
  <si>
    <t>Além de um concerto a menos do que o previsto, justificado na linha 207, tivemos um concerto que fez parte da Semana da Música, e o público deste concerto  foi lançado na Semana na data de 23/11. As récitas da Ópera aconteceram com a participação do Coro, e o público deste evento  foi lançado nas datas de 6 e 7 de dezembro para o Coro.</t>
  </si>
  <si>
    <t>A Big Band recebeu alguns convites para concertos em quadrimestres anteriores, assim como no 3º, para representar o Conservatório em outras cidades, como São Roque, Assis, Festival de Campos do Jordão, UNICAMP, Sala São Paulo. É de extrema importância levarmos o trabalho da Big Band para outras cidades, como uma forma de democratizar o acesso a esses concertos, divulgar o Conservatório em outras cidades, o que causa um interesse no Conservatório e pode atrair novos alunos. Com isso, excedemos o número de concertos definido como meta, sem no entanto gerar custos adicionais.</t>
  </si>
  <si>
    <t>Além de termos realizado 3 concertos a mais do que o previsto, o sucesso dos concertos realizados na Sala São Paulo, e o eventos ao ar livre, principalmente o concerto em Campos do Jordão e a participação na Feira do Doce, em Tatuí, excedemos o número de público no 2º quadrimestre, o que fez com que nossa meta anual fosse superada. A superação da meta não acarretou em custos adicionais.</t>
  </si>
  <si>
    <t>Recebemos inúmeras solicitações de convites para concertos externos, como em Itapetininga, Botucatu, Praça da Matriz de Tatuí, USP Ribeirão Preto, acabamos excedendo a meta anual. É de extrema importância levarmos o trabalho do Grupo de Percussão para outras cidades, como uma forma de democratizar o acesso a esses concertos, divulgar o Conservatório em outras cidades, o que causa um interesse no Conservatório e pode atrair novos alunos. Não houve impacto orçamentário com a superação desta meta.</t>
  </si>
  <si>
    <t xml:space="preserve">Como justificado na linha 247, foi realizado um número menor de concertos neste quadrimestre, pois realizamos um numero excedente nos quadrimestres anteriores. Devido a este numero menor de apresentações, o público foi proporcional, ficando também abaixo da meta quadrimestral, todavia, a meta anual foi superada. </t>
  </si>
  <si>
    <t>Devido a convites para concertos externos como em Campos do Jordão, Itapeva, Praça da Matriz de Tatuí, UNICAMP, Pardinho e Itapetininga, acabamos excedendo a meta anual. É de extrema importância levarmos o trabalho do Grupo de Música Raiz para outras cidades, como uma forma de democratizar o acesso a esses concertos, divulgar o Conservatório em outras cidades, o que causa um interesse no Conservatório e pode atrair novos alunos. A superação desta meta não impactou o orçamento previsto.</t>
  </si>
  <si>
    <t>Apesar de um número menor de apresentações no quadrimestre, a participação na abertura do Natal, concerto realizado ao ar livre, em Itapetininga, contou com a presença de 1200 pessoas, extrapolando a meta quadrimestral, e consequentemente, a meta anual também.</t>
  </si>
  <si>
    <t xml:space="preserve">Das 5 apresentações realizadas, duas delas foram convites recebidos e que acabaram tendo um numero pequeno de publico que foram: uma no Lar São Vicente de Paula, em Tatuí, e outra no Teatro Municipal de Limeira. Mesmo assim, foram apresentações muito significativas e que não comprometeram a meta anual. </t>
  </si>
  <si>
    <t>Devido a um maior número de concertos do que os previstos em meta, e alguns concertos , como os realizados na Praça Matriz de Tatuí e no teatro de Cerquilho, os quais tiveram grande público, acabamos excedendo o público previsto na meta anual. A superação desta meta não gerou custos adicionais.</t>
  </si>
  <si>
    <t>O Projeto da Cia. de Teatro, neste ano, fundamentou-se em uma criação em processo que ao longo to tempo apresentava o espetáculo em distintas versões até encontrar sua forma final, estreada em novembro no Teatro Procópio Ferreira. A partir de então a coordenação do projeto manifestou o desejo de apresentar a versão final "Kitembo - entre nascedouros e poentes", mais vezes do que o que previsto. Para isso pensamos em uma circulação por outros espaços que não somente os do Conservatório de Tatuí, passando pelo Centro Comunitário do Jardim Santa Rita, auditório da Fatec-Tatuí, o Natal Encantado de Boituva, Cerquilo e terminamos o ano voltando ao Procópio Ferreira mais uma vez. Diante disso, excedemos o número de apresentações.</t>
  </si>
  <si>
    <t>Como excedemos em três apresentações a meta para este quadrimestre pelos motivos explicitados na linha 279, consequentemente excedemos também o número de público em 14%.</t>
  </si>
  <si>
    <t>Ainda que tenhamos aumentado em três a meta de apresentações para o ano, não atingimos a meta anual de publico. Esse déficit de apenas 10% justifica-se principalmente pelos locais escolhidos para as apresentações do primeiro e do segundo quadrimestre. Como as versões do espetáculo em processo apresentadas durante este período exigiam uma relação mais intimista com o público, optamos por espaços menores que, mesmo lotados, já não caberiam a quantidade de público projetada no início. Como foi o caso da apresentação realizada no Alojamento do Conservatório de Tatuí, que se utilizou dos corredores da moradia estudantil. É importante lembrar que ao constatarmos o déficit, preparamos uma versão online do espetáculo que está em nosso canal de Youtube. Com ela conseguimos nos aproximar da meta projetada.</t>
  </si>
  <si>
    <t>Diminuímos a Programação de atividades neste espaço no terceiro quadrimestre na tentativa de equilibrar a quantidade anual, de acordo com a meta prevista, levando em conta que tivemos um superávit de atividades no segundo quadrimestre. Ainda que aqui ficamos 8% abaixo da meta do quadrimestre, o saldo anual supera em 20% a meta prevista.</t>
  </si>
  <si>
    <t xml:space="preserve">Os concertos didáticos tiveram uma grande variação na quantidade de público: em alguns casos 300, 600 pessoas; outros 45, 80 e 100. Ainda que a média tenha sido de 200 pessoas por atividade, e neste quadrimestre tivemos um déficit de 21% na meta estabelecida, a meta anual de concertos e de quantidade de público foi superada em muito. A quantidade de público no terceiro quadrimestre foi manejada porque no segundo, já tínhamos atingido metade da meta anual. Se não tivéssemos realizado esse controle, superaríamos em muito, além do que já superamos, a meta anual. Essas atividades foram pensadas para serem realizadas no Teatro Procópio Ferreira com a quantidade média de 300 pessoas por concerto. Todavia, como explicado na linha 363, recebemos muitos convites para concertos externos, e entendemos como extremamente importante, do ponto de vista de difusão, divulgação e motivacional para nossos alunos responder à essas solicitações. É  importante destacar que realizamos concertos didáticos no Conservatório de Tatuí, com artistas convidados, para um público de quase 1000 estudantes de escolas públicas da cidade, o que entendemos ser também bastante estratégico para a divulgação do Conservatório e dos cursos oferecidos para o público desta faixa etária. </t>
  </si>
  <si>
    <t>Com a realização de um maior número de eventos, e alguns deles com um público de 600 pessoas acabamos ultrapassando a meta, o que julgamos ser muito interessante do ponto de vista de divulgação de nossos cursos e dos resultados dos Grupos Pedagógicos. A superação desta meta não gerou custos adicionais.</t>
  </si>
  <si>
    <t xml:space="preserve">Tivemos uma grande número de visualizações das vídeo aulas publicadas, acima do esperado, o que demonstra um grande interesse do público por nossas produções. </t>
  </si>
  <si>
    <t>Somando o interesse do público por nossos conteúdos e videoaulas, e o número maior de videoaulas produzidas e publicadas, resultou numa superação da meta pactuada.</t>
  </si>
  <si>
    <t>Somando o interesse do público por nossos conteúdos e videoaulas, e o número maior de videoaulas produzidas e publicadas, resultou numa superação da meta pactuada. A superação desta meta não gerou custos adicionais.</t>
  </si>
  <si>
    <t>Devido ao sucesso do concerto da Banda Sinfônica com Fernando Deddos, Geremias Tiófilo e Albert Khattar, decidimos publicar um vídeo a mais, excedendo a meta em um vídeo. A superação desta meta não gerou custos adicionais.</t>
  </si>
  <si>
    <t>Conforme justificativas anteriores, além de realizarmos um maior número de máster classes,  algumas delas, como a da  Jéssica Nascimento: "Festas, Dramaturgias e Teatro Negros", OFICINA com Geremias Tiofilo para a Banda e Big Band e a Master Class  sobre “Pedagogia para o ensino de cordas friccionadas”, com Rossitza Goza, contaram com grande participação de alunos. Mesmo presencialmente, estes eventos superaram a expectativa de participação, o que demonstra que as Master Classes realizadas têm grande interesse por parte de nosso alunos, mantendo-os motivados com estas atividades Extraclasse.</t>
  </si>
  <si>
    <t>__________________________________
Alessandra Fernandez Alves da Costa 
Diretora Executiva</t>
  </si>
  <si>
    <t>_______________________________
 Rafael Salim Balassiano
Diretor Financeiro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</si>
</sst>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ont>
    <font>
      <sz val="8"/>
      <name val="Calibri"/>
      <family val="2"/>
    </font>
    <font>
      <sz val="11"/>
      <color indexed="8"/>
      <name val="Calibri"/>
      <family val="2"/>
    </font>
    <font>
      <b/>
      <sz val="12"/>
      <color indexed="8"/>
      <name val="Calibri"/>
      <family val="2"/>
    </font>
    <font>
      <sz val="12"/>
      <color indexed="8"/>
      <name val="Calibri"/>
      <family val="2"/>
    </font>
    <font>
      <sz val="12"/>
      <color indexed="12"/>
      <name val="Calibri"/>
      <family val="2"/>
    </font>
    <font>
      <sz val="12"/>
      <name val="Calibri"/>
      <family val="2"/>
    </font>
    <font>
      <b/>
      <sz val="12"/>
      <name val="Calibri"/>
      <family val="2"/>
    </font>
    <font>
      <sz val="12"/>
      <color rgb="FF000000"/>
      <name val="Calibri"/>
      <family val="2"/>
    </font>
    <font>
      <b/>
      <sz val="14"/>
      <color theme="0"/>
      <name val="Calibri"/>
      <family val="2"/>
    </font>
  </fonts>
  <fills count="8">
    <fill>
      <patternFill patternType="none"/>
    </fill>
    <fill>
      <patternFill patternType="gray125"/>
    </fill>
    <fill>
      <patternFill patternType="solid">
        <fgColor indexed="9"/>
        <bgColor auto="1"/>
      </patternFill>
    </fill>
    <fill>
      <patternFill patternType="solid">
        <fgColor theme="0"/>
        <bgColor indexed="64"/>
      </patternFill>
    </fill>
    <fill>
      <patternFill patternType="solid">
        <fgColor theme="8" tint="0.39997558519241921"/>
        <bgColor indexed="64"/>
      </patternFill>
    </fill>
    <fill>
      <patternFill patternType="solid">
        <fgColor theme="1" tint="0.14999847407452621"/>
        <bgColor indexed="64"/>
      </patternFill>
    </fill>
    <fill>
      <patternFill patternType="solid">
        <fgColor rgb="FFFFFFFF"/>
        <bgColor indexed="64"/>
      </patternFill>
    </fill>
    <fill>
      <patternFill patternType="solid">
        <fgColor rgb="FF9BC2E6"/>
        <bgColor indexed="64"/>
      </patternFill>
    </fill>
  </fills>
  <borders count="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pplyNumberFormat="0" applyFill="0" applyBorder="0" applyProtection="0"/>
    <xf numFmtId="0" fontId="2" fillId="0" borderId="1" applyNumberFormat="0" applyFill="0" applyBorder="0" applyProtection="0"/>
    <xf numFmtId="9" fontId="2" fillId="0" borderId="0" applyFont="0" applyFill="0" applyBorder="0" applyAlignment="0" applyProtection="0"/>
  </cellStyleXfs>
  <cellXfs count="116">
    <xf numFmtId="0" fontId="0" fillId="0" borderId="0" xfId="0"/>
    <xf numFmtId="0" fontId="0" fillId="0" borderId="0" xfId="0" applyNumberFormat="1"/>
    <xf numFmtId="0" fontId="0" fillId="0" borderId="0" xfId="0" applyNumberFormat="1" applyFill="1" applyAlignment="1">
      <alignment horizontal="center"/>
    </xf>
    <xf numFmtId="0" fontId="0" fillId="0" borderId="0" xfId="0" applyNumberFormat="1" applyAlignment="1">
      <alignment horizontal="center"/>
    </xf>
    <xf numFmtId="0" fontId="0" fillId="0" borderId="0" xfId="0" applyNumberFormat="1" applyFill="1"/>
    <xf numFmtId="0" fontId="0" fillId="0" borderId="1" xfId="0" applyNumberFormat="1" applyFill="1" applyBorder="1" applyAlignment="1">
      <alignment horizontal="center"/>
    </xf>
    <xf numFmtId="0" fontId="0" fillId="0" borderId="1" xfId="0" applyNumberFormat="1" applyFill="1" applyBorder="1" applyAlignment="1">
      <alignment horizontal="center" wrapText="1"/>
    </xf>
    <xf numFmtId="0" fontId="0" fillId="0" borderId="2" xfId="0" applyNumberFormat="1" applyFill="1" applyBorder="1" applyAlignment="1">
      <alignment horizontal="center" wrapText="1"/>
    </xf>
    <xf numFmtId="0" fontId="0" fillId="0" borderId="0" xfId="0" applyNumberFormat="1" applyFill="1" applyAlignment="1">
      <alignment wrapText="1"/>
    </xf>
    <xf numFmtId="0" fontId="0" fillId="0" borderId="0" xfId="0" applyNumberFormat="1" applyAlignment="1">
      <alignment wrapText="1"/>
    </xf>
    <xf numFmtId="9" fontId="4" fillId="0" borderId="2" xfId="2"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xf>
    <xf numFmtId="9" fontId="3" fillId="4" borderId="2" xfId="0"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xf>
    <xf numFmtId="0" fontId="3" fillId="4" borderId="2" xfId="1" applyNumberFormat="1"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xf>
    <xf numFmtId="0" fontId="3"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7" fillId="4"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49" fontId="7" fillId="4" borderId="2"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7" fillId="4" borderId="2" xfId="0" applyFont="1" applyFill="1" applyBorder="1" applyAlignment="1">
      <alignment horizontal="center" vertical="center"/>
    </xf>
    <xf numFmtId="0" fontId="0" fillId="0" borderId="1" xfId="0" applyNumberFormat="1" applyFill="1" applyBorder="1"/>
    <xf numFmtId="0" fontId="0" fillId="0" borderId="1" xfId="0" applyNumberFormat="1" applyBorder="1"/>
    <xf numFmtId="0" fontId="0" fillId="0" borderId="3" xfId="0" applyNumberFormat="1" applyFill="1" applyBorder="1" applyAlignment="1">
      <alignment horizontal="center" wrapText="1"/>
    </xf>
    <xf numFmtId="0"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9" fontId="8" fillId="0" borderId="2" xfId="2" applyFont="1" applyFill="1" applyBorder="1" applyAlignment="1">
      <alignment horizontal="center" vertical="center" wrapText="1"/>
    </xf>
    <xf numFmtId="0" fontId="6" fillId="0" borderId="2" xfId="0" applyNumberFormat="1" applyFont="1" applyFill="1" applyBorder="1" applyAlignment="1">
      <alignment horizontal="center"/>
    </xf>
    <xf numFmtId="0" fontId="6" fillId="0" borderId="2" xfId="0" applyNumberFormat="1" applyFont="1" applyFill="1" applyBorder="1" applyAlignment="1">
      <alignment horizontal="center" wrapText="1"/>
    </xf>
    <xf numFmtId="0" fontId="6" fillId="0" borderId="2" xfId="0" applyNumberFormat="1" applyFont="1" applyFill="1" applyBorder="1" applyAlignment="1">
      <alignment horizontal="left" vertical="center" wrapText="1"/>
    </xf>
    <xf numFmtId="0" fontId="7" fillId="4" borderId="2" xfId="0" applyNumberFormat="1" applyFont="1" applyFill="1" applyBorder="1" applyAlignment="1">
      <alignment horizontal="left" vertical="center" wrapText="1"/>
    </xf>
    <xf numFmtId="9" fontId="7"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8" fillId="3"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1" fontId="4" fillId="0" borderId="2" xfId="0" applyNumberFormat="1" applyFont="1" applyFill="1" applyBorder="1" applyAlignment="1">
      <alignment horizontal="center" vertical="center"/>
    </xf>
    <xf numFmtId="1" fontId="8"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xf>
    <xf numFmtId="2" fontId="4" fillId="3" borderId="2"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 fontId="4" fillId="0" borderId="2" xfId="0" applyNumberFormat="1" applyFont="1" applyFill="1" applyBorder="1" applyAlignment="1">
      <alignment horizontal="center" vertical="center" wrapText="1"/>
    </xf>
    <xf numFmtId="2" fontId="6" fillId="0" borderId="2" xfId="0" applyNumberFormat="1" applyFont="1" applyFill="1" applyBorder="1" applyAlignment="1">
      <alignment horizontal="center"/>
    </xf>
    <xf numFmtId="1" fontId="7" fillId="4" borderId="2" xfId="0" applyNumberFormat="1" applyFont="1" applyFill="1" applyBorder="1" applyAlignment="1">
      <alignment horizontal="center" vertical="center"/>
    </xf>
    <xf numFmtId="9" fontId="7" fillId="7" borderId="2" xfId="0" applyNumberFormat="1"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4" borderId="2" xfId="0" applyNumberFormat="1" applyFont="1" applyFill="1" applyBorder="1" applyAlignment="1">
      <alignment horizontal="left" vertical="center" wrapText="1"/>
    </xf>
    <xf numFmtId="0" fontId="6" fillId="6" borderId="2" xfId="0" applyFont="1" applyFill="1" applyBorder="1" applyAlignment="1">
      <alignment horizontal="left" vertical="center" wrapText="1"/>
    </xf>
    <xf numFmtId="9" fontId="3" fillId="7" borderId="2" xfId="0" applyNumberFormat="1" applyFont="1" applyFill="1" applyBorder="1" applyAlignment="1">
      <alignment horizontal="center" vertical="center" wrapText="1"/>
    </xf>
    <xf numFmtId="9" fontId="4" fillId="6" borderId="2" xfId="2" applyFont="1" applyFill="1" applyBorder="1" applyAlignment="1">
      <alignment horizontal="center" vertical="center" wrapText="1"/>
    </xf>
    <xf numFmtId="0" fontId="6" fillId="6" borderId="2" xfId="0" applyNumberFormat="1" applyFont="1" applyFill="1" applyBorder="1" applyAlignment="1">
      <alignment horizontal="center" vertical="center"/>
    </xf>
    <xf numFmtId="0" fontId="4" fillId="6" borderId="2" xfId="0" applyNumberFormat="1" applyFont="1" applyFill="1" applyBorder="1" applyAlignment="1">
      <alignment horizontal="center" vertical="center"/>
    </xf>
    <xf numFmtId="9" fontId="4" fillId="3" borderId="2" xfId="2" applyFont="1" applyFill="1" applyBorder="1" applyAlignment="1">
      <alignment horizontal="center" vertical="center" wrapText="1"/>
    </xf>
    <xf numFmtId="0" fontId="7" fillId="7" borderId="2" xfId="0" applyNumberFormat="1" applyFont="1" applyFill="1" applyBorder="1" applyAlignment="1">
      <alignment horizontal="left" vertical="center" wrapText="1"/>
    </xf>
    <xf numFmtId="0" fontId="6" fillId="6" borderId="2" xfId="0" applyNumberFormat="1"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2" xfId="0" applyNumberFormat="1" applyFont="1" applyFill="1" applyBorder="1" applyAlignment="1">
      <alignment horizontal="left" vertical="center" wrapText="1"/>
    </xf>
    <xf numFmtId="0" fontId="6" fillId="0" borderId="2" xfId="0" applyFont="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6" borderId="2" xfId="0" applyNumberFormat="1" applyFont="1" applyFill="1" applyBorder="1" applyAlignment="1">
      <alignment horizontal="left" vertical="center" wrapText="1"/>
    </xf>
    <xf numFmtId="0" fontId="7" fillId="4" borderId="2"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49" fontId="6" fillId="3"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0" fillId="3" borderId="0" xfId="0" applyNumberFormat="1" applyFill="1"/>
    <xf numFmtId="49" fontId="7" fillId="4" borderId="2" xfId="0" applyNumberFormat="1" applyFont="1" applyFill="1" applyBorder="1" applyAlignment="1">
      <alignment horizontal="left" vertical="center" wrapText="1"/>
    </xf>
    <xf numFmtId="0" fontId="6" fillId="0" borderId="2" xfId="0" applyNumberFormat="1" applyFont="1" applyBorder="1" applyAlignment="1">
      <alignment horizontal="left" vertical="center" wrapText="1"/>
    </xf>
    <xf numFmtId="9" fontId="3" fillId="7" borderId="2" xfId="1"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9" fontId="8" fillId="6" borderId="2" xfId="2" applyFont="1" applyFill="1" applyBorder="1" applyAlignment="1">
      <alignment horizontal="center" vertical="center" wrapText="1"/>
    </xf>
    <xf numFmtId="0" fontId="6" fillId="3"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9"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xf>
    <xf numFmtId="49"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49" fontId="6" fillId="3"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49" fontId="4"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49"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0" xfId="0" applyNumberFormat="1" applyAlignment="1">
      <alignment horizontal="center"/>
    </xf>
    <xf numFmtId="0" fontId="0" fillId="0" borderId="0" xfId="0" applyNumberFormat="1" applyAlignment="1">
      <alignment horizontal="center" wrapText="1"/>
    </xf>
    <xf numFmtId="0" fontId="0" fillId="0" borderId="0" xfId="0" applyNumberFormat="1" applyFill="1" applyAlignment="1">
      <alignment horizontal="center"/>
    </xf>
    <xf numFmtId="0" fontId="0" fillId="0" borderId="0" xfId="0" applyNumberFormat="1" applyFill="1" applyAlignment="1">
      <alignment horizontal="center" wrapText="1"/>
    </xf>
  </cellXfs>
  <cellStyles count="3">
    <cellStyle name="Normal" xfId="0" builtinId="0"/>
    <cellStyle name="Normal 2" xfId="1"/>
    <cellStyle name="Porcentagem" xfId="2" builtinId="5"/>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FF00"/>
      <rgbColor rgb="FF333333"/>
      <rgbColor rgb="FFFEFB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Tema do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o Office">
      <a:majorFont>
        <a:latin typeface="Helvetica Neue"/>
        <a:ea typeface="Helvetica Neue"/>
        <a:cs typeface="Helvetica Neue"/>
      </a:majorFont>
      <a:minorFont>
        <a:latin typeface="Helvetica Neue"/>
        <a:ea typeface="Helvetica Neue"/>
        <a:cs typeface="Helvetica Neue"/>
      </a:minorFont>
    </a:fontScheme>
    <a:fmtScheme name="Tema do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9"/>
  <sheetViews>
    <sheetView showGridLines="0" tabSelected="1" topLeftCell="A424" zoomScale="50" zoomScaleNormal="50" zoomScaleSheetLayoutView="50" zoomScalePageLayoutView="10" workbookViewId="0">
      <selection activeCell="J445" sqref="J445"/>
    </sheetView>
  </sheetViews>
  <sheetFormatPr defaultColWidth="8.81640625" defaultRowHeight="20.149999999999999" customHeight="1" x14ac:dyDescent="0.35"/>
  <cols>
    <col min="1" max="1" width="3.81640625" style="3" customWidth="1"/>
    <col min="2" max="2" width="28.453125" style="3" customWidth="1"/>
    <col min="3" max="3" width="8.54296875" style="3" customWidth="1"/>
    <col min="4" max="4" width="21.453125" style="3" customWidth="1"/>
    <col min="5" max="5" width="22.81640625" style="3" customWidth="1"/>
    <col min="6" max="6" width="15.453125" style="1" customWidth="1"/>
    <col min="7" max="7" width="15.54296875" style="2" customWidth="1"/>
    <col min="8" max="8" width="14.81640625" style="5" customWidth="1"/>
    <col min="9" max="9" width="19.7265625" style="7" customWidth="1"/>
    <col min="10" max="10" width="101.1796875" style="72" customWidth="1"/>
    <col min="11" max="16384" width="8.81640625" style="1"/>
  </cols>
  <sheetData>
    <row r="1" spans="1:11" ht="20.149999999999999" customHeight="1" x14ac:dyDescent="0.35">
      <c r="A1" s="94" t="s">
        <v>0</v>
      </c>
      <c r="B1" s="95"/>
      <c r="C1" s="95"/>
      <c r="D1" s="95"/>
      <c r="E1" s="95"/>
      <c r="F1" s="95"/>
      <c r="G1" s="95"/>
      <c r="H1" s="95"/>
      <c r="I1" s="95"/>
      <c r="J1" s="95"/>
    </row>
    <row r="2" spans="1:11" ht="30" customHeight="1" x14ac:dyDescent="0.35">
      <c r="A2" s="94" t="s">
        <v>1</v>
      </c>
      <c r="B2" s="95"/>
      <c r="C2" s="95"/>
      <c r="D2" s="95"/>
      <c r="E2" s="95"/>
      <c r="F2" s="95"/>
      <c r="G2" s="95"/>
      <c r="H2" s="95"/>
      <c r="I2" s="95"/>
      <c r="J2" s="95"/>
    </row>
    <row r="3" spans="1:11" ht="30" customHeight="1" x14ac:dyDescent="0.35">
      <c r="A3" s="15" t="s">
        <v>2</v>
      </c>
      <c r="B3" s="15" t="s">
        <v>3</v>
      </c>
      <c r="C3" s="15" t="s">
        <v>2</v>
      </c>
      <c r="D3" s="15" t="s">
        <v>4</v>
      </c>
      <c r="E3" s="15" t="s">
        <v>5</v>
      </c>
      <c r="F3" s="15" t="s">
        <v>6</v>
      </c>
      <c r="G3" s="12" t="s">
        <v>7</v>
      </c>
      <c r="H3" s="15" t="s">
        <v>8</v>
      </c>
      <c r="I3" s="12" t="s">
        <v>9</v>
      </c>
      <c r="J3" s="80" t="s">
        <v>10</v>
      </c>
    </row>
    <row r="4" spans="1:11" ht="20.149999999999999" customHeight="1" x14ac:dyDescent="0.35">
      <c r="A4" s="87">
        <v>1</v>
      </c>
      <c r="B4" s="89" t="s">
        <v>11</v>
      </c>
      <c r="C4" s="96" t="s">
        <v>12</v>
      </c>
      <c r="D4" s="96" t="s">
        <v>13</v>
      </c>
      <c r="E4" s="92" t="s">
        <v>14</v>
      </c>
      <c r="F4" s="16" t="s">
        <v>15</v>
      </c>
      <c r="G4" s="78">
        <v>52</v>
      </c>
      <c r="H4" s="78">
        <v>53</v>
      </c>
      <c r="I4" s="10">
        <f>H4/G4</f>
        <v>1.0192307692307692</v>
      </c>
      <c r="J4" s="38"/>
      <c r="K4" s="30"/>
    </row>
    <row r="5" spans="1:11" ht="20.149999999999999" customHeight="1" x14ac:dyDescent="0.35">
      <c r="A5" s="88"/>
      <c r="B5" s="90"/>
      <c r="C5" s="97"/>
      <c r="D5" s="97"/>
      <c r="E5" s="93"/>
      <c r="F5" s="16" t="s">
        <v>16</v>
      </c>
      <c r="G5" s="78">
        <v>52</v>
      </c>
      <c r="H5" s="78">
        <v>53</v>
      </c>
      <c r="I5" s="10">
        <f t="shared" ref="I5:I6" si="0">H5/G5</f>
        <v>1.0192307692307692</v>
      </c>
      <c r="J5" s="28"/>
      <c r="K5" s="30"/>
    </row>
    <row r="6" spans="1:11" s="9" customFormat="1" ht="20.149999999999999" customHeight="1" x14ac:dyDescent="0.35">
      <c r="A6" s="88"/>
      <c r="B6" s="90"/>
      <c r="C6" s="97"/>
      <c r="D6" s="97"/>
      <c r="E6" s="93"/>
      <c r="F6" s="16" t="s">
        <v>17</v>
      </c>
      <c r="G6" s="13">
        <v>52</v>
      </c>
      <c r="H6" s="13">
        <v>53</v>
      </c>
      <c r="I6" s="10">
        <f t="shared" si="0"/>
        <v>1.0192307692307692</v>
      </c>
      <c r="J6" s="81"/>
      <c r="K6" s="8"/>
    </row>
    <row r="7" spans="1:11" ht="20.149999999999999" customHeight="1" x14ac:dyDescent="0.35">
      <c r="A7" s="88"/>
      <c r="B7" s="90"/>
      <c r="C7" s="97"/>
      <c r="D7" s="97"/>
      <c r="E7" s="93"/>
      <c r="F7" s="15" t="s">
        <v>18</v>
      </c>
      <c r="G7" s="17">
        <f>G6</f>
        <v>52</v>
      </c>
      <c r="H7" s="17">
        <f>H6</f>
        <v>53</v>
      </c>
      <c r="I7" s="18">
        <f>H7/G7</f>
        <v>1.0192307692307692</v>
      </c>
      <c r="J7" s="39"/>
      <c r="K7" s="4"/>
    </row>
    <row r="8" spans="1:11" ht="20.149999999999999" customHeight="1" x14ac:dyDescent="0.35">
      <c r="A8" s="88"/>
      <c r="B8" s="90"/>
      <c r="C8" s="96" t="s">
        <v>19</v>
      </c>
      <c r="D8" s="96" t="s">
        <v>20</v>
      </c>
      <c r="E8" s="92" t="s">
        <v>21</v>
      </c>
      <c r="F8" s="16" t="s">
        <v>15</v>
      </c>
      <c r="G8" s="19">
        <v>1790</v>
      </c>
      <c r="H8" s="19">
        <v>1733</v>
      </c>
      <c r="I8" s="10">
        <f>H8/G8</f>
        <v>0.96815642458100559</v>
      </c>
      <c r="J8" s="68"/>
      <c r="K8" s="4"/>
    </row>
    <row r="9" spans="1:11" ht="20.149999999999999" customHeight="1" x14ac:dyDescent="0.35">
      <c r="A9" s="88"/>
      <c r="B9" s="90"/>
      <c r="C9" s="97"/>
      <c r="D9" s="97"/>
      <c r="E9" s="93"/>
      <c r="F9" s="16" t="s">
        <v>16</v>
      </c>
      <c r="G9" s="19">
        <v>1790</v>
      </c>
      <c r="H9" s="19">
        <v>1748</v>
      </c>
      <c r="I9" s="10">
        <f t="shared" ref="I9:I10" si="1">H9/G9</f>
        <v>0.97653631284916198</v>
      </c>
      <c r="J9" s="68"/>
      <c r="K9" s="30"/>
    </row>
    <row r="10" spans="1:11" ht="20.149999999999999" customHeight="1" x14ac:dyDescent="0.35">
      <c r="A10" s="88"/>
      <c r="B10" s="90"/>
      <c r="C10" s="97"/>
      <c r="D10" s="97"/>
      <c r="E10" s="93"/>
      <c r="F10" s="16" t="s">
        <v>17</v>
      </c>
      <c r="G10" s="19">
        <v>1790</v>
      </c>
      <c r="H10" s="19">
        <v>1690</v>
      </c>
      <c r="I10" s="60">
        <f t="shared" si="1"/>
        <v>0.94413407821229045</v>
      </c>
      <c r="J10" s="68"/>
      <c r="K10" s="30"/>
    </row>
    <row r="11" spans="1:11" ht="20.149999999999999" customHeight="1" x14ac:dyDescent="0.35">
      <c r="A11" s="88"/>
      <c r="B11" s="90"/>
      <c r="C11" s="97"/>
      <c r="D11" s="97"/>
      <c r="E11" s="93"/>
      <c r="F11" s="15" t="s">
        <v>18</v>
      </c>
      <c r="G11" s="20">
        <f>G10</f>
        <v>1790</v>
      </c>
      <c r="H11" s="20">
        <f>H10</f>
        <v>1690</v>
      </c>
      <c r="I11" s="82">
        <f>H11/G11</f>
        <v>0.94413407821229045</v>
      </c>
      <c r="J11" s="64"/>
      <c r="K11" s="30"/>
    </row>
    <row r="12" spans="1:11" ht="20.149999999999999" customHeight="1" x14ac:dyDescent="0.35">
      <c r="A12" s="87">
        <v>2</v>
      </c>
      <c r="B12" s="89" t="s">
        <v>22</v>
      </c>
      <c r="C12" s="96" t="s">
        <v>23</v>
      </c>
      <c r="D12" s="96" t="s">
        <v>13</v>
      </c>
      <c r="E12" s="92" t="s">
        <v>14</v>
      </c>
      <c r="F12" s="16" t="s">
        <v>15</v>
      </c>
      <c r="G12" s="78">
        <v>4</v>
      </c>
      <c r="H12" s="78">
        <v>4</v>
      </c>
      <c r="I12" s="10">
        <f>H12/G12</f>
        <v>1</v>
      </c>
      <c r="J12" s="68" t="s">
        <v>24</v>
      </c>
      <c r="K12" s="4"/>
    </row>
    <row r="13" spans="1:11" ht="20.149999999999999" customHeight="1" x14ac:dyDescent="0.35">
      <c r="A13" s="88"/>
      <c r="B13" s="90"/>
      <c r="C13" s="97"/>
      <c r="D13" s="97"/>
      <c r="E13" s="93"/>
      <c r="F13" s="16" t="s">
        <v>16</v>
      </c>
      <c r="G13" s="78">
        <v>4</v>
      </c>
      <c r="H13" s="78">
        <v>4</v>
      </c>
      <c r="I13" s="10">
        <f t="shared" ref="I13:I14" si="2">H13/G13</f>
        <v>1</v>
      </c>
      <c r="J13" s="38"/>
      <c r="K13" s="4"/>
    </row>
    <row r="14" spans="1:11" ht="20.149999999999999" customHeight="1" x14ac:dyDescent="0.35">
      <c r="A14" s="88"/>
      <c r="B14" s="90"/>
      <c r="C14" s="97"/>
      <c r="D14" s="97"/>
      <c r="E14" s="93"/>
      <c r="F14" s="16" t="s">
        <v>17</v>
      </c>
      <c r="G14" s="78">
        <v>4</v>
      </c>
      <c r="H14" s="78">
        <v>4</v>
      </c>
      <c r="I14" s="10">
        <f t="shared" si="2"/>
        <v>1</v>
      </c>
      <c r="J14" s="38"/>
      <c r="K14" s="4"/>
    </row>
    <row r="15" spans="1:11" ht="20.149999999999999" customHeight="1" x14ac:dyDescent="0.35">
      <c r="A15" s="88"/>
      <c r="B15" s="90"/>
      <c r="C15" s="97"/>
      <c r="D15" s="97"/>
      <c r="E15" s="93"/>
      <c r="F15" s="15" t="s">
        <v>18</v>
      </c>
      <c r="G15" s="17">
        <f>G14</f>
        <v>4</v>
      </c>
      <c r="H15" s="17">
        <f>H14</f>
        <v>4</v>
      </c>
      <c r="I15" s="18">
        <f>H15/G15</f>
        <v>1</v>
      </c>
      <c r="J15" s="39"/>
      <c r="K15" s="4"/>
    </row>
    <row r="16" spans="1:11" ht="20.149999999999999" customHeight="1" x14ac:dyDescent="0.35">
      <c r="A16" s="88"/>
      <c r="B16" s="90"/>
      <c r="C16" s="96" t="s">
        <v>25</v>
      </c>
      <c r="D16" s="96" t="s">
        <v>20</v>
      </c>
      <c r="E16" s="92" t="s">
        <v>21</v>
      </c>
      <c r="F16" s="16" t="s">
        <v>15</v>
      </c>
      <c r="G16" s="78">
        <v>175</v>
      </c>
      <c r="H16" s="78">
        <v>132</v>
      </c>
      <c r="I16" s="10">
        <f>H16/G16</f>
        <v>0.75428571428571434</v>
      </c>
      <c r="J16" s="28"/>
      <c r="K16" s="4"/>
    </row>
    <row r="17" spans="1:11" ht="20.149999999999999" customHeight="1" x14ac:dyDescent="0.35">
      <c r="A17" s="88"/>
      <c r="B17" s="90"/>
      <c r="C17" s="97"/>
      <c r="D17" s="97"/>
      <c r="E17" s="93"/>
      <c r="F17" s="16" t="s">
        <v>16</v>
      </c>
      <c r="G17" s="78">
        <v>175</v>
      </c>
      <c r="H17" s="78">
        <v>155</v>
      </c>
      <c r="I17" s="10">
        <f t="shared" ref="I17:I18" si="3">H17/G17</f>
        <v>0.88571428571428568</v>
      </c>
      <c r="J17" s="38"/>
      <c r="K17" s="4"/>
    </row>
    <row r="18" spans="1:11" ht="166" customHeight="1" x14ac:dyDescent="0.35">
      <c r="A18" s="88"/>
      <c r="B18" s="90"/>
      <c r="C18" s="97"/>
      <c r="D18" s="97"/>
      <c r="E18" s="93"/>
      <c r="F18" s="16" t="s">
        <v>17</v>
      </c>
      <c r="G18" s="78">
        <v>175</v>
      </c>
      <c r="H18" s="78">
        <v>124</v>
      </c>
      <c r="I18" s="60">
        <f t="shared" si="3"/>
        <v>0.70857142857142852</v>
      </c>
      <c r="J18" s="65" t="s">
        <v>311</v>
      </c>
      <c r="K18" s="4"/>
    </row>
    <row r="19" spans="1:11" ht="20.149999999999999" customHeight="1" x14ac:dyDescent="0.35">
      <c r="A19" s="88"/>
      <c r="B19" s="90"/>
      <c r="C19" s="97"/>
      <c r="D19" s="97"/>
      <c r="E19" s="93"/>
      <c r="F19" s="15" t="s">
        <v>18</v>
      </c>
      <c r="G19" s="17">
        <f>G18</f>
        <v>175</v>
      </c>
      <c r="H19" s="17">
        <f>H18</f>
        <v>124</v>
      </c>
      <c r="I19" s="59">
        <f>H19/G19</f>
        <v>0.70857142857142852</v>
      </c>
      <c r="J19" s="57" t="s">
        <v>26</v>
      </c>
      <c r="K19" s="4"/>
    </row>
    <row r="20" spans="1:11" ht="20.149999999999999" customHeight="1" x14ac:dyDescent="0.35">
      <c r="A20" s="87">
        <v>3</v>
      </c>
      <c r="B20" s="89" t="s">
        <v>27</v>
      </c>
      <c r="C20" s="91" t="s">
        <v>28</v>
      </c>
      <c r="D20" s="96" t="s">
        <v>13</v>
      </c>
      <c r="E20" s="92" t="s">
        <v>14</v>
      </c>
      <c r="F20" s="16" t="s">
        <v>15</v>
      </c>
      <c r="G20" s="78">
        <v>1</v>
      </c>
      <c r="H20" s="78">
        <v>1</v>
      </c>
      <c r="I20" s="10">
        <f>H20/G20</f>
        <v>1</v>
      </c>
      <c r="J20" s="38"/>
    </row>
    <row r="21" spans="1:11" ht="20.149999999999999" customHeight="1" x14ac:dyDescent="0.35">
      <c r="A21" s="88"/>
      <c r="B21" s="90"/>
      <c r="C21" s="88"/>
      <c r="D21" s="97"/>
      <c r="E21" s="93"/>
      <c r="F21" s="16" t="s">
        <v>16</v>
      </c>
      <c r="G21" s="78">
        <v>1</v>
      </c>
      <c r="H21" s="78">
        <v>1</v>
      </c>
      <c r="I21" s="10">
        <f t="shared" ref="I21:I22" si="4">H21/G21</f>
        <v>1</v>
      </c>
      <c r="J21" s="38"/>
    </row>
    <row r="22" spans="1:11" ht="20.149999999999999" customHeight="1" x14ac:dyDescent="0.35">
      <c r="A22" s="88"/>
      <c r="B22" s="90"/>
      <c r="C22" s="88"/>
      <c r="D22" s="97"/>
      <c r="E22" s="93"/>
      <c r="F22" s="16" t="s">
        <v>17</v>
      </c>
      <c r="G22" s="78">
        <v>1</v>
      </c>
      <c r="H22" s="78">
        <v>1</v>
      </c>
      <c r="I22" s="10">
        <f t="shared" si="4"/>
        <v>1</v>
      </c>
      <c r="J22" s="38"/>
    </row>
    <row r="23" spans="1:11" ht="20.149999999999999" customHeight="1" x14ac:dyDescent="0.35">
      <c r="A23" s="88"/>
      <c r="B23" s="90"/>
      <c r="C23" s="88"/>
      <c r="D23" s="97"/>
      <c r="E23" s="93"/>
      <c r="F23" s="15" t="s">
        <v>18</v>
      </c>
      <c r="G23" s="17">
        <f>G22</f>
        <v>1</v>
      </c>
      <c r="H23" s="17">
        <f>H22</f>
        <v>1</v>
      </c>
      <c r="I23" s="18">
        <f>H23/G23</f>
        <v>1</v>
      </c>
      <c r="J23" s="39"/>
    </row>
    <row r="24" spans="1:11" ht="20.149999999999999" customHeight="1" x14ac:dyDescent="0.35">
      <c r="A24" s="88"/>
      <c r="B24" s="90"/>
      <c r="C24" s="91" t="s">
        <v>29</v>
      </c>
      <c r="D24" s="96" t="s">
        <v>20</v>
      </c>
      <c r="E24" s="92" t="s">
        <v>21</v>
      </c>
      <c r="F24" s="16" t="s">
        <v>15</v>
      </c>
      <c r="G24" s="78">
        <v>22</v>
      </c>
      <c r="H24" s="42">
        <v>23</v>
      </c>
      <c r="I24" s="10">
        <f>H24/G24</f>
        <v>1.0454545454545454</v>
      </c>
      <c r="J24" s="38"/>
    </row>
    <row r="25" spans="1:11" ht="20.149999999999999" customHeight="1" x14ac:dyDescent="0.35">
      <c r="A25" s="88"/>
      <c r="B25" s="90"/>
      <c r="C25" s="88"/>
      <c r="D25" s="97"/>
      <c r="E25" s="93"/>
      <c r="F25" s="16" t="s">
        <v>16</v>
      </c>
      <c r="G25" s="78">
        <v>22</v>
      </c>
      <c r="H25" s="78">
        <v>19</v>
      </c>
      <c r="I25" s="10">
        <f t="shared" ref="I25:I26" si="5">H25/G25</f>
        <v>0.86363636363636365</v>
      </c>
      <c r="J25" s="28"/>
      <c r="K25" s="31"/>
    </row>
    <row r="26" spans="1:11" ht="139" customHeight="1" x14ac:dyDescent="0.35">
      <c r="A26" s="88"/>
      <c r="B26" s="90"/>
      <c r="C26" s="88"/>
      <c r="D26" s="97"/>
      <c r="E26" s="93"/>
      <c r="F26" s="16" t="s">
        <v>17</v>
      </c>
      <c r="G26" s="78">
        <v>22</v>
      </c>
      <c r="H26" s="78">
        <v>18</v>
      </c>
      <c r="I26" s="60">
        <f t="shared" si="5"/>
        <v>0.81818181818181823</v>
      </c>
      <c r="J26" s="38" t="s">
        <v>30</v>
      </c>
    </row>
    <row r="27" spans="1:11" ht="64.5" customHeight="1" x14ac:dyDescent="0.35">
      <c r="A27" s="88"/>
      <c r="B27" s="90"/>
      <c r="C27" s="88"/>
      <c r="D27" s="97"/>
      <c r="E27" s="93"/>
      <c r="F27" s="15" t="s">
        <v>18</v>
      </c>
      <c r="G27" s="17">
        <f>G26</f>
        <v>22</v>
      </c>
      <c r="H27" s="17">
        <f>H26</f>
        <v>18</v>
      </c>
      <c r="I27" s="59">
        <f>H27/G27</f>
        <v>0.81818181818181823</v>
      </c>
      <c r="J27" s="67" t="s">
        <v>31</v>
      </c>
    </row>
    <row r="28" spans="1:11" ht="20.149999999999999" customHeight="1" x14ac:dyDescent="0.35">
      <c r="A28" s="87">
        <v>4</v>
      </c>
      <c r="B28" s="89" t="s">
        <v>32</v>
      </c>
      <c r="C28" s="91" t="s">
        <v>33</v>
      </c>
      <c r="D28" s="96" t="s">
        <v>13</v>
      </c>
      <c r="E28" s="92" t="s">
        <v>14</v>
      </c>
      <c r="F28" s="16" t="s">
        <v>15</v>
      </c>
      <c r="G28" s="78">
        <v>17</v>
      </c>
      <c r="H28" s="78">
        <v>17</v>
      </c>
      <c r="I28" s="10">
        <f>H28/G28</f>
        <v>1</v>
      </c>
      <c r="J28" s="38"/>
    </row>
    <row r="29" spans="1:11" ht="20.149999999999999" customHeight="1" x14ac:dyDescent="0.35">
      <c r="A29" s="88"/>
      <c r="B29" s="90"/>
      <c r="C29" s="88"/>
      <c r="D29" s="97"/>
      <c r="E29" s="93"/>
      <c r="F29" s="16" t="s">
        <v>16</v>
      </c>
      <c r="G29" s="78">
        <v>17</v>
      </c>
      <c r="H29" s="78">
        <v>17</v>
      </c>
      <c r="I29" s="10">
        <f t="shared" ref="I29:I30" si="6">H29/G29</f>
        <v>1</v>
      </c>
      <c r="J29" s="38"/>
    </row>
    <row r="30" spans="1:11" ht="20.149999999999999" customHeight="1" x14ac:dyDescent="0.35">
      <c r="A30" s="88"/>
      <c r="B30" s="90"/>
      <c r="C30" s="88"/>
      <c r="D30" s="97"/>
      <c r="E30" s="93"/>
      <c r="F30" s="16" t="s">
        <v>17</v>
      </c>
      <c r="G30" s="78">
        <v>17</v>
      </c>
      <c r="H30" s="78">
        <v>17</v>
      </c>
      <c r="I30" s="10">
        <f t="shared" si="6"/>
        <v>1</v>
      </c>
      <c r="J30" s="38"/>
    </row>
    <row r="31" spans="1:11" ht="20.149999999999999" customHeight="1" x14ac:dyDescent="0.35">
      <c r="A31" s="88"/>
      <c r="B31" s="90"/>
      <c r="C31" s="88"/>
      <c r="D31" s="97"/>
      <c r="E31" s="93"/>
      <c r="F31" s="15" t="s">
        <v>18</v>
      </c>
      <c r="G31" s="17">
        <f>G30</f>
        <v>17</v>
      </c>
      <c r="H31" s="17">
        <f>H30</f>
        <v>17</v>
      </c>
      <c r="I31" s="18">
        <f>H31/G31</f>
        <v>1</v>
      </c>
      <c r="J31" s="39"/>
    </row>
    <row r="32" spans="1:11" ht="20.149999999999999" customHeight="1" x14ac:dyDescent="0.35">
      <c r="A32" s="88"/>
      <c r="B32" s="90"/>
      <c r="C32" s="91" t="s">
        <v>34</v>
      </c>
      <c r="D32" s="91" t="s">
        <v>20</v>
      </c>
      <c r="E32" s="89" t="s">
        <v>21</v>
      </c>
      <c r="F32" s="21" t="s">
        <v>15</v>
      </c>
      <c r="G32" s="78">
        <v>140</v>
      </c>
      <c r="H32" s="42">
        <v>136</v>
      </c>
      <c r="I32" s="10">
        <f>H32/G32</f>
        <v>0.97142857142857142</v>
      </c>
      <c r="J32" s="38"/>
    </row>
    <row r="33" spans="1:11" ht="20.149999999999999" customHeight="1" x14ac:dyDescent="0.35">
      <c r="A33" s="88"/>
      <c r="B33" s="90"/>
      <c r="C33" s="88"/>
      <c r="D33" s="88"/>
      <c r="E33" s="90"/>
      <c r="F33" s="21" t="s">
        <v>16</v>
      </c>
      <c r="G33" s="78">
        <v>140</v>
      </c>
      <c r="H33" s="78">
        <v>143</v>
      </c>
      <c r="I33" s="10">
        <f t="shared" ref="I33:I34" si="7">H33/G33</f>
        <v>1.0214285714285714</v>
      </c>
      <c r="J33" s="38"/>
    </row>
    <row r="34" spans="1:11" ht="20.149999999999999" customHeight="1" x14ac:dyDescent="0.35">
      <c r="A34" s="88"/>
      <c r="B34" s="90"/>
      <c r="C34" s="88"/>
      <c r="D34" s="88"/>
      <c r="E34" s="90"/>
      <c r="F34" s="21" t="s">
        <v>17</v>
      </c>
      <c r="G34" s="78">
        <v>140</v>
      </c>
      <c r="H34" s="78">
        <v>141</v>
      </c>
      <c r="I34" s="10">
        <f t="shared" si="7"/>
        <v>1.0071428571428571</v>
      </c>
      <c r="J34" s="38"/>
    </row>
    <row r="35" spans="1:11" ht="20.149999999999999" customHeight="1" x14ac:dyDescent="0.35">
      <c r="A35" s="88"/>
      <c r="B35" s="90"/>
      <c r="C35" s="88"/>
      <c r="D35" s="88"/>
      <c r="E35" s="90"/>
      <c r="F35" s="15" t="s">
        <v>18</v>
      </c>
      <c r="G35" s="17">
        <f>G34</f>
        <v>140</v>
      </c>
      <c r="H35" s="17">
        <f>H34</f>
        <v>141</v>
      </c>
      <c r="I35" s="18">
        <f>H35/G35</f>
        <v>1.0071428571428571</v>
      </c>
      <c r="J35" s="39"/>
    </row>
    <row r="36" spans="1:11" ht="20.149999999999999" customHeight="1" x14ac:dyDescent="0.35">
      <c r="A36" s="87">
        <v>5</v>
      </c>
      <c r="B36" s="89" t="s">
        <v>35</v>
      </c>
      <c r="C36" s="91" t="s">
        <v>36</v>
      </c>
      <c r="D36" s="91" t="s">
        <v>13</v>
      </c>
      <c r="E36" s="89" t="s">
        <v>14</v>
      </c>
      <c r="F36" s="21" t="s">
        <v>15</v>
      </c>
      <c r="G36" s="78">
        <v>6</v>
      </c>
      <c r="H36" s="78">
        <v>6</v>
      </c>
      <c r="I36" s="10">
        <f>H36/G36</f>
        <v>1</v>
      </c>
      <c r="J36" s="38"/>
    </row>
    <row r="37" spans="1:11" ht="20.149999999999999" customHeight="1" x14ac:dyDescent="0.35">
      <c r="A37" s="88"/>
      <c r="B37" s="90"/>
      <c r="C37" s="88"/>
      <c r="D37" s="88"/>
      <c r="E37" s="90"/>
      <c r="F37" s="21" t="s">
        <v>16</v>
      </c>
      <c r="G37" s="78">
        <v>6</v>
      </c>
      <c r="H37" s="78">
        <v>6</v>
      </c>
      <c r="I37" s="10">
        <f t="shared" ref="I37:I38" si="8">H37/G37</f>
        <v>1</v>
      </c>
      <c r="J37" s="38"/>
    </row>
    <row r="38" spans="1:11" ht="35.25" customHeight="1" x14ac:dyDescent="0.35">
      <c r="A38" s="88"/>
      <c r="B38" s="90"/>
      <c r="C38" s="88"/>
      <c r="D38" s="88"/>
      <c r="E38" s="90"/>
      <c r="F38" s="21" t="s">
        <v>17</v>
      </c>
      <c r="G38" s="78">
        <v>6</v>
      </c>
      <c r="H38" s="62">
        <v>6</v>
      </c>
      <c r="I38" s="60">
        <f t="shared" si="8"/>
        <v>1</v>
      </c>
      <c r="J38" s="65"/>
    </row>
    <row r="39" spans="1:11" ht="20.149999999999999" customHeight="1" x14ac:dyDescent="0.35">
      <c r="A39" s="88"/>
      <c r="B39" s="90"/>
      <c r="C39" s="88"/>
      <c r="D39" s="88"/>
      <c r="E39" s="90"/>
      <c r="F39" s="15" t="s">
        <v>18</v>
      </c>
      <c r="G39" s="17">
        <f>SUM(G36,G38)</f>
        <v>12</v>
      </c>
      <c r="H39" s="17">
        <f>SUM(H36,H38)</f>
        <v>12</v>
      </c>
      <c r="I39" s="59">
        <f>H39/G39</f>
        <v>1</v>
      </c>
      <c r="J39" s="39"/>
    </row>
    <row r="40" spans="1:11" ht="20.149999999999999" customHeight="1" x14ac:dyDescent="0.35">
      <c r="A40" s="88"/>
      <c r="B40" s="90"/>
      <c r="C40" s="91" t="s">
        <v>37</v>
      </c>
      <c r="D40" s="91" t="s">
        <v>20</v>
      </c>
      <c r="E40" s="89" t="s">
        <v>21</v>
      </c>
      <c r="F40" s="21" t="s">
        <v>15</v>
      </c>
      <c r="G40" s="78">
        <v>90</v>
      </c>
      <c r="H40" s="78">
        <v>161</v>
      </c>
      <c r="I40" s="10">
        <f>H40/G40</f>
        <v>1.788888888888889</v>
      </c>
      <c r="J40" s="68"/>
    </row>
    <row r="41" spans="1:11" ht="20.149999999999999" customHeight="1" x14ac:dyDescent="0.35">
      <c r="A41" s="88"/>
      <c r="B41" s="90"/>
      <c r="C41" s="88"/>
      <c r="D41" s="88"/>
      <c r="E41" s="90"/>
      <c r="F41" s="21" t="s">
        <v>16</v>
      </c>
      <c r="G41" s="78">
        <v>90</v>
      </c>
      <c r="H41" s="78">
        <v>169</v>
      </c>
      <c r="I41" s="10">
        <f t="shared" ref="I41:I42" si="9">H41/G41</f>
        <v>1.8777777777777778</v>
      </c>
      <c r="J41" s="68"/>
      <c r="K41" s="31"/>
    </row>
    <row r="42" spans="1:11" ht="122" customHeight="1" x14ac:dyDescent="0.35">
      <c r="A42" s="88"/>
      <c r="B42" s="90"/>
      <c r="C42" s="88"/>
      <c r="D42" s="88"/>
      <c r="E42" s="90"/>
      <c r="F42" s="21" t="s">
        <v>17</v>
      </c>
      <c r="G42" s="78">
        <v>90</v>
      </c>
      <c r="H42" s="78">
        <v>219</v>
      </c>
      <c r="I42" s="60">
        <f t="shared" si="9"/>
        <v>2.4333333333333331</v>
      </c>
      <c r="J42" s="38" t="s">
        <v>38</v>
      </c>
    </row>
    <row r="43" spans="1:11" ht="169.5" customHeight="1" x14ac:dyDescent="0.35">
      <c r="A43" s="88"/>
      <c r="B43" s="90"/>
      <c r="C43" s="88"/>
      <c r="D43" s="88"/>
      <c r="E43" s="90"/>
      <c r="F43" s="15" t="s">
        <v>18</v>
      </c>
      <c r="G43" s="17">
        <f>SUM(G41:G42)</f>
        <v>180</v>
      </c>
      <c r="H43" s="17">
        <f>SUM(H41:H42)</f>
        <v>388</v>
      </c>
      <c r="I43" s="59">
        <f>H43/G43</f>
        <v>2.1555555555555554</v>
      </c>
      <c r="J43" s="67" t="s">
        <v>312</v>
      </c>
    </row>
    <row r="44" spans="1:11" ht="30" customHeight="1" x14ac:dyDescent="0.35">
      <c r="A44" s="94" t="s">
        <v>39</v>
      </c>
      <c r="B44" s="95"/>
      <c r="C44" s="95"/>
      <c r="D44" s="95"/>
      <c r="E44" s="95"/>
      <c r="F44" s="95"/>
      <c r="G44" s="95"/>
      <c r="H44" s="95"/>
      <c r="I44" s="95"/>
      <c r="J44" s="95"/>
    </row>
    <row r="45" spans="1:11" ht="20.149999999999999" customHeight="1" x14ac:dyDescent="0.35">
      <c r="A45" s="87">
        <v>6</v>
      </c>
      <c r="B45" s="89" t="s">
        <v>40</v>
      </c>
      <c r="C45" s="91" t="s">
        <v>41</v>
      </c>
      <c r="D45" s="91" t="s">
        <v>13</v>
      </c>
      <c r="E45" s="89" t="s">
        <v>42</v>
      </c>
      <c r="F45" s="21" t="s">
        <v>15</v>
      </c>
      <c r="G45" s="78">
        <v>4</v>
      </c>
      <c r="H45" s="78">
        <v>4</v>
      </c>
      <c r="I45" s="10">
        <f>H45/G45</f>
        <v>1</v>
      </c>
      <c r="J45" s="38"/>
    </row>
    <row r="46" spans="1:11" ht="20.149999999999999" customHeight="1" x14ac:dyDescent="0.35">
      <c r="A46" s="88"/>
      <c r="B46" s="90"/>
      <c r="C46" s="88"/>
      <c r="D46" s="88"/>
      <c r="E46" s="90"/>
      <c r="F46" s="21" t="s">
        <v>16</v>
      </c>
      <c r="G46" s="78">
        <v>4</v>
      </c>
      <c r="H46" s="78">
        <v>4</v>
      </c>
      <c r="I46" s="10">
        <f t="shared" ref="I46:I47" si="10">H46/G46</f>
        <v>1</v>
      </c>
      <c r="J46" s="38"/>
    </row>
    <row r="47" spans="1:11" ht="20.149999999999999" customHeight="1" x14ac:dyDescent="0.35">
      <c r="A47" s="88"/>
      <c r="B47" s="90"/>
      <c r="C47" s="88"/>
      <c r="D47" s="88"/>
      <c r="E47" s="90"/>
      <c r="F47" s="21" t="s">
        <v>17</v>
      </c>
      <c r="G47" s="78">
        <v>4</v>
      </c>
      <c r="H47" s="78">
        <v>4</v>
      </c>
      <c r="I47" s="10">
        <f t="shared" si="10"/>
        <v>1</v>
      </c>
      <c r="J47" s="38"/>
    </row>
    <row r="48" spans="1:11" ht="20.149999999999999" customHeight="1" x14ac:dyDescent="0.35">
      <c r="A48" s="88"/>
      <c r="B48" s="90"/>
      <c r="C48" s="88"/>
      <c r="D48" s="88"/>
      <c r="E48" s="90"/>
      <c r="F48" s="15" t="s">
        <v>18</v>
      </c>
      <c r="G48" s="17">
        <f>SUM(G45,G47)</f>
        <v>8</v>
      </c>
      <c r="H48" s="17">
        <f>SUM(H45,H47)</f>
        <v>8</v>
      </c>
      <c r="I48" s="18">
        <f>H48/G48</f>
        <v>1</v>
      </c>
      <c r="J48" s="39"/>
    </row>
    <row r="49" spans="1:11" ht="20.149999999999999" customHeight="1" x14ac:dyDescent="0.35">
      <c r="A49" s="88"/>
      <c r="B49" s="90"/>
      <c r="C49" s="91" t="s">
        <v>43</v>
      </c>
      <c r="D49" s="91" t="s">
        <v>20</v>
      </c>
      <c r="E49" s="89" t="s">
        <v>44</v>
      </c>
      <c r="F49" s="21" t="s">
        <v>15</v>
      </c>
      <c r="G49" s="78">
        <v>60</v>
      </c>
      <c r="H49" s="78">
        <v>97</v>
      </c>
      <c r="I49" s="10">
        <f>H49/G49</f>
        <v>1.6166666666666667</v>
      </c>
      <c r="J49" s="68"/>
    </row>
    <row r="50" spans="1:11" ht="20.149999999999999" customHeight="1" x14ac:dyDescent="0.35">
      <c r="A50" s="88"/>
      <c r="B50" s="90"/>
      <c r="C50" s="88"/>
      <c r="D50" s="88"/>
      <c r="E50" s="90"/>
      <c r="F50" s="21" t="s">
        <v>16</v>
      </c>
      <c r="G50" s="78">
        <v>60</v>
      </c>
      <c r="H50" s="78">
        <v>98</v>
      </c>
      <c r="I50" s="10">
        <f t="shared" ref="I50:I51" si="11">H50/G50</f>
        <v>1.6333333333333333</v>
      </c>
      <c r="J50" s="68"/>
    </row>
    <row r="51" spans="1:11" ht="20.149999999999999" customHeight="1" x14ac:dyDescent="0.35">
      <c r="A51" s="88"/>
      <c r="B51" s="90"/>
      <c r="C51" s="88"/>
      <c r="D51" s="88"/>
      <c r="E51" s="90"/>
      <c r="F51" s="21" t="s">
        <v>17</v>
      </c>
      <c r="G51" s="78">
        <v>60</v>
      </c>
      <c r="H51" s="78">
        <v>142</v>
      </c>
      <c r="I51" s="60">
        <f t="shared" si="11"/>
        <v>2.3666666666666667</v>
      </c>
      <c r="J51" s="38" t="s">
        <v>45</v>
      </c>
    </row>
    <row r="52" spans="1:11" ht="20.149999999999999" customHeight="1" x14ac:dyDescent="0.35">
      <c r="A52" s="88"/>
      <c r="B52" s="90"/>
      <c r="C52" s="88"/>
      <c r="D52" s="88"/>
      <c r="E52" s="90"/>
      <c r="F52" s="15" t="s">
        <v>18</v>
      </c>
      <c r="G52" s="17">
        <f>SUM(G50,G51)</f>
        <v>120</v>
      </c>
      <c r="H52" s="17">
        <f>SUM(H50,H51)</f>
        <v>240</v>
      </c>
      <c r="I52" s="59">
        <f>H52/G52</f>
        <v>2</v>
      </c>
      <c r="J52" s="57" t="s">
        <v>46</v>
      </c>
    </row>
    <row r="53" spans="1:11" ht="20.149999999999999" customHeight="1" x14ac:dyDescent="0.35">
      <c r="A53" s="88"/>
      <c r="B53" s="90"/>
      <c r="C53" s="91" t="s">
        <v>47</v>
      </c>
      <c r="D53" s="91" t="s">
        <v>13</v>
      </c>
      <c r="E53" s="89" t="s">
        <v>48</v>
      </c>
      <c r="F53" s="21" t="s">
        <v>15</v>
      </c>
      <c r="G53" s="75" t="s">
        <v>49</v>
      </c>
      <c r="H53" s="45">
        <v>2</v>
      </c>
      <c r="I53" s="73" t="s">
        <v>49</v>
      </c>
      <c r="J53" s="68"/>
    </row>
    <row r="54" spans="1:11" ht="20" customHeight="1" x14ac:dyDescent="0.35">
      <c r="A54" s="88"/>
      <c r="B54" s="90"/>
      <c r="C54" s="88"/>
      <c r="D54" s="88"/>
      <c r="E54" s="90"/>
      <c r="F54" s="21" t="s">
        <v>16</v>
      </c>
      <c r="G54" s="33">
        <v>4</v>
      </c>
      <c r="H54" s="46">
        <v>4</v>
      </c>
      <c r="I54" s="35">
        <f>H54/G54</f>
        <v>1</v>
      </c>
      <c r="J54" s="28"/>
      <c r="K54" s="31"/>
    </row>
    <row r="55" spans="1:11" ht="68" customHeight="1" x14ac:dyDescent="0.35">
      <c r="A55" s="88"/>
      <c r="B55" s="90"/>
      <c r="C55" s="88"/>
      <c r="D55" s="88"/>
      <c r="E55" s="90"/>
      <c r="F55" s="21" t="s">
        <v>17</v>
      </c>
      <c r="G55" s="78">
        <v>4</v>
      </c>
      <c r="H55" s="45">
        <v>2</v>
      </c>
      <c r="I55" s="60">
        <f>H55/G55</f>
        <v>0.5</v>
      </c>
      <c r="J55" s="38" t="s">
        <v>313</v>
      </c>
    </row>
    <row r="56" spans="1:11" ht="20.149999999999999" customHeight="1" x14ac:dyDescent="0.35">
      <c r="A56" s="88"/>
      <c r="B56" s="90"/>
      <c r="C56" s="88"/>
      <c r="D56" s="88"/>
      <c r="E56" s="90"/>
      <c r="F56" s="15" t="s">
        <v>18</v>
      </c>
      <c r="G56" s="15">
        <f>SUM(G53:G55)</f>
        <v>8</v>
      </c>
      <c r="H56" s="41">
        <f>SUM(H53:H55)</f>
        <v>8</v>
      </c>
      <c r="I56" s="18">
        <f>H56/G56</f>
        <v>1</v>
      </c>
      <c r="J56" s="39"/>
    </row>
    <row r="57" spans="1:11" ht="20.149999999999999" customHeight="1" x14ac:dyDescent="0.35">
      <c r="A57" s="88"/>
      <c r="B57" s="90"/>
      <c r="C57" s="91" t="s">
        <v>50</v>
      </c>
      <c r="D57" s="91" t="s">
        <v>20</v>
      </c>
      <c r="E57" s="89" t="s">
        <v>51</v>
      </c>
      <c r="F57" s="21" t="s">
        <v>15</v>
      </c>
      <c r="G57" s="75" t="s">
        <v>49</v>
      </c>
      <c r="H57" s="75" t="s">
        <v>52</v>
      </c>
      <c r="I57" s="73" t="s">
        <v>49</v>
      </c>
      <c r="J57" s="68"/>
    </row>
    <row r="58" spans="1:11" ht="20.149999999999999" customHeight="1" x14ac:dyDescent="0.35">
      <c r="A58" s="88"/>
      <c r="B58" s="90"/>
      <c r="C58" s="88"/>
      <c r="D58" s="88"/>
      <c r="E58" s="90"/>
      <c r="F58" s="21" t="s">
        <v>16</v>
      </c>
      <c r="G58" s="78">
        <v>60</v>
      </c>
      <c r="H58" s="42">
        <v>66</v>
      </c>
      <c r="I58" s="10">
        <f>H58/G58</f>
        <v>1.1000000000000001</v>
      </c>
      <c r="J58" s="28"/>
    </row>
    <row r="59" spans="1:11" ht="20.149999999999999" customHeight="1" x14ac:dyDescent="0.35">
      <c r="A59" s="88"/>
      <c r="B59" s="90"/>
      <c r="C59" s="88"/>
      <c r="D59" s="88"/>
      <c r="E59" s="90"/>
      <c r="F59" s="21" t="s">
        <v>17</v>
      </c>
      <c r="G59" s="78">
        <v>60</v>
      </c>
      <c r="H59" s="78">
        <v>68</v>
      </c>
      <c r="I59" s="60">
        <f>H59/G59</f>
        <v>1.1333333333333333</v>
      </c>
      <c r="J59" s="38" t="s">
        <v>45</v>
      </c>
    </row>
    <row r="60" spans="1:11" ht="20.149999999999999" customHeight="1" x14ac:dyDescent="0.35">
      <c r="A60" s="88"/>
      <c r="B60" s="90"/>
      <c r="C60" s="88"/>
      <c r="D60" s="88"/>
      <c r="E60" s="90"/>
      <c r="F60" s="15" t="s">
        <v>18</v>
      </c>
      <c r="G60" s="17">
        <f>SUM(G58:G59)</f>
        <v>120</v>
      </c>
      <c r="H60" s="41">
        <f>SUM(H58:H59)</f>
        <v>134</v>
      </c>
      <c r="I60" s="59">
        <f>H60/G60</f>
        <v>1.1166666666666667</v>
      </c>
      <c r="J60" s="57" t="s">
        <v>46</v>
      </c>
    </row>
    <row r="61" spans="1:11" ht="30" customHeight="1" x14ac:dyDescent="0.35">
      <c r="A61" s="94" t="s">
        <v>53</v>
      </c>
      <c r="B61" s="95"/>
      <c r="C61" s="95"/>
      <c r="D61" s="95"/>
      <c r="E61" s="95"/>
      <c r="F61" s="95"/>
      <c r="G61" s="95"/>
      <c r="H61" s="95"/>
      <c r="I61" s="95"/>
      <c r="J61" s="95"/>
    </row>
    <row r="62" spans="1:11" ht="30" customHeight="1" x14ac:dyDescent="0.35">
      <c r="A62" s="15" t="s">
        <v>2</v>
      </c>
      <c r="B62" s="15" t="s">
        <v>3</v>
      </c>
      <c r="C62" s="15" t="s">
        <v>2</v>
      </c>
      <c r="D62" s="15" t="s">
        <v>4</v>
      </c>
      <c r="E62" s="15" t="s">
        <v>5</v>
      </c>
      <c r="F62" s="15" t="s">
        <v>6</v>
      </c>
      <c r="G62" s="12" t="s">
        <v>7</v>
      </c>
      <c r="H62" s="15" t="s">
        <v>8</v>
      </c>
      <c r="I62" s="12" t="s">
        <v>9</v>
      </c>
      <c r="J62" s="80" t="s">
        <v>10</v>
      </c>
    </row>
    <row r="63" spans="1:11" ht="20.149999999999999" customHeight="1" x14ac:dyDescent="0.35">
      <c r="A63" s="87">
        <v>7</v>
      </c>
      <c r="B63" s="89" t="s">
        <v>54</v>
      </c>
      <c r="C63" s="91" t="s">
        <v>55</v>
      </c>
      <c r="D63" s="91" t="s">
        <v>13</v>
      </c>
      <c r="E63" s="89" t="s">
        <v>56</v>
      </c>
      <c r="F63" s="21" t="s">
        <v>15</v>
      </c>
      <c r="G63" s="76" t="s">
        <v>49</v>
      </c>
      <c r="H63" s="76" t="s">
        <v>49</v>
      </c>
      <c r="I63" s="74" t="s">
        <v>49</v>
      </c>
      <c r="J63" s="28"/>
    </row>
    <row r="64" spans="1:11" ht="20.149999999999999" customHeight="1" x14ac:dyDescent="0.35">
      <c r="A64" s="88"/>
      <c r="B64" s="90"/>
      <c r="C64" s="88"/>
      <c r="D64" s="88"/>
      <c r="E64" s="90"/>
      <c r="F64" s="21" t="s">
        <v>16</v>
      </c>
      <c r="G64" s="76">
        <v>2</v>
      </c>
      <c r="H64" s="76">
        <v>1</v>
      </c>
      <c r="I64" s="10">
        <f>H64/G64</f>
        <v>0.5</v>
      </c>
      <c r="J64" s="38"/>
    </row>
    <row r="65" spans="1:12" ht="60.5" customHeight="1" x14ac:dyDescent="0.35">
      <c r="A65" s="88"/>
      <c r="B65" s="90"/>
      <c r="C65" s="88"/>
      <c r="D65" s="88"/>
      <c r="E65" s="90"/>
      <c r="F65" s="21" t="s">
        <v>17</v>
      </c>
      <c r="G65" s="78">
        <v>2</v>
      </c>
      <c r="H65" s="62">
        <v>3</v>
      </c>
      <c r="I65" s="60">
        <f>H65/G65</f>
        <v>1.5</v>
      </c>
      <c r="J65" s="38" t="s">
        <v>57</v>
      </c>
    </row>
    <row r="66" spans="1:12" ht="32.25" customHeight="1" x14ac:dyDescent="0.35">
      <c r="A66" s="88"/>
      <c r="B66" s="90"/>
      <c r="C66" s="88"/>
      <c r="D66" s="88"/>
      <c r="E66" s="90"/>
      <c r="F66" s="15" t="s">
        <v>18</v>
      </c>
      <c r="G66" s="17">
        <f>SUM(G63:G65)</f>
        <v>4</v>
      </c>
      <c r="H66" s="17">
        <f>SUM(H63:H65)</f>
        <v>4</v>
      </c>
      <c r="I66" s="59">
        <f>H66/G66</f>
        <v>1</v>
      </c>
      <c r="J66" s="66"/>
    </row>
    <row r="67" spans="1:12" ht="20.149999999999999" customHeight="1" x14ac:dyDescent="0.35">
      <c r="A67" s="88"/>
      <c r="B67" s="90"/>
      <c r="C67" s="91" t="s">
        <v>58</v>
      </c>
      <c r="D67" s="91" t="s">
        <v>20</v>
      </c>
      <c r="E67" s="92" t="s">
        <v>59</v>
      </c>
      <c r="F67" s="16" t="s">
        <v>15</v>
      </c>
      <c r="G67" s="76" t="s">
        <v>49</v>
      </c>
      <c r="H67" s="76" t="s">
        <v>49</v>
      </c>
      <c r="I67" s="74" t="s">
        <v>49</v>
      </c>
      <c r="J67" s="28"/>
      <c r="K67" s="4"/>
      <c r="L67" s="4"/>
    </row>
    <row r="68" spans="1:12" ht="20.149999999999999" customHeight="1" x14ac:dyDescent="0.35">
      <c r="A68" s="88"/>
      <c r="B68" s="90"/>
      <c r="C68" s="88"/>
      <c r="D68" s="88"/>
      <c r="E68" s="93"/>
      <c r="F68" s="16" t="s">
        <v>16</v>
      </c>
      <c r="G68" s="76">
        <v>500</v>
      </c>
      <c r="H68" s="34">
        <v>365</v>
      </c>
      <c r="I68" s="35">
        <f>H68/G68</f>
        <v>0.73</v>
      </c>
      <c r="J68" s="28"/>
      <c r="K68" s="30"/>
      <c r="L68" s="4"/>
    </row>
    <row r="69" spans="1:12" ht="68" customHeight="1" x14ac:dyDescent="0.35">
      <c r="A69" s="88"/>
      <c r="B69" s="90"/>
      <c r="C69" s="88"/>
      <c r="D69" s="88"/>
      <c r="E69" s="93"/>
      <c r="F69" s="16" t="s">
        <v>17</v>
      </c>
      <c r="G69" s="76">
        <v>500</v>
      </c>
      <c r="H69" s="76">
        <v>945</v>
      </c>
      <c r="I69" s="60">
        <f>H69/G69</f>
        <v>1.89</v>
      </c>
      <c r="J69" s="58" t="s">
        <v>314</v>
      </c>
      <c r="K69" s="4"/>
      <c r="L69" s="4"/>
    </row>
    <row r="70" spans="1:12" ht="42" customHeight="1" x14ac:dyDescent="0.35">
      <c r="A70" s="88"/>
      <c r="B70" s="90"/>
      <c r="C70" s="88"/>
      <c r="D70" s="88"/>
      <c r="E70" s="93"/>
      <c r="F70" s="15" t="s">
        <v>18</v>
      </c>
      <c r="G70" s="22">
        <f>SUM(G67:G69)</f>
        <v>1000</v>
      </c>
      <c r="H70" s="11">
        <f>SUM(H67:H69)</f>
        <v>1310</v>
      </c>
      <c r="I70" s="59">
        <f>H70/G70</f>
        <v>1.31</v>
      </c>
      <c r="J70" s="66" t="s">
        <v>60</v>
      </c>
      <c r="K70" s="4"/>
      <c r="L70" s="4"/>
    </row>
    <row r="71" spans="1:12" ht="20.149999999999999" customHeight="1" x14ac:dyDescent="0.35">
      <c r="A71" s="87">
        <v>8</v>
      </c>
      <c r="B71" s="89" t="s">
        <v>61</v>
      </c>
      <c r="C71" s="91" t="s">
        <v>62</v>
      </c>
      <c r="D71" s="91" t="s">
        <v>13</v>
      </c>
      <c r="E71" s="89" t="s">
        <v>56</v>
      </c>
      <c r="F71" s="21" t="s">
        <v>15</v>
      </c>
      <c r="G71" s="76" t="s">
        <v>49</v>
      </c>
      <c r="H71" s="76" t="s">
        <v>49</v>
      </c>
      <c r="I71" s="74" t="s">
        <v>49</v>
      </c>
      <c r="J71" s="28"/>
    </row>
    <row r="72" spans="1:12" ht="20.149999999999999" customHeight="1" x14ac:dyDescent="0.35">
      <c r="A72" s="87"/>
      <c r="B72" s="89"/>
      <c r="C72" s="88"/>
      <c r="D72" s="88"/>
      <c r="E72" s="90"/>
      <c r="F72" s="21" t="s">
        <v>16</v>
      </c>
      <c r="G72" s="78" t="s">
        <v>49</v>
      </c>
      <c r="H72" s="78" t="s">
        <v>49</v>
      </c>
      <c r="I72" s="13" t="s">
        <v>49</v>
      </c>
      <c r="J72" s="38"/>
    </row>
    <row r="73" spans="1:12" ht="103.5" customHeight="1" x14ac:dyDescent="0.35">
      <c r="A73" s="87"/>
      <c r="B73" s="89"/>
      <c r="C73" s="88"/>
      <c r="D73" s="88"/>
      <c r="E73" s="90"/>
      <c r="F73" s="21" t="s">
        <v>17</v>
      </c>
      <c r="G73" s="78">
        <v>50</v>
      </c>
      <c r="H73" s="78">
        <v>22</v>
      </c>
      <c r="I73" s="60">
        <f>H73/G73</f>
        <v>0.44</v>
      </c>
      <c r="J73" s="65" t="s">
        <v>63</v>
      </c>
    </row>
    <row r="74" spans="1:12" ht="62.5" customHeight="1" x14ac:dyDescent="0.35">
      <c r="A74" s="87"/>
      <c r="B74" s="89"/>
      <c r="C74" s="88"/>
      <c r="D74" s="88"/>
      <c r="E74" s="90"/>
      <c r="F74" s="15" t="s">
        <v>18</v>
      </c>
      <c r="G74" s="17">
        <f>SUM(G71:G73)</f>
        <v>50</v>
      </c>
      <c r="H74" s="17">
        <f>H73</f>
        <v>22</v>
      </c>
      <c r="I74" s="59">
        <f>H74/G74</f>
        <v>0.44</v>
      </c>
      <c r="J74" s="67" t="s">
        <v>64</v>
      </c>
    </row>
    <row r="75" spans="1:12" ht="20.149999999999999" customHeight="1" x14ac:dyDescent="0.35">
      <c r="A75" s="87"/>
      <c r="B75" s="89"/>
      <c r="C75" s="91" t="s">
        <v>65</v>
      </c>
      <c r="D75" s="91" t="s">
        <v>20</v>
      </c>
      <c r="E75" s="89" t="s">
        <v>59</v>
      </c>
      <c r="F75" s="21" t="s">
        <v>15</v>
      </c>
      <c r="G75" s="76" t="s">
        <v>49</v>
      </c>
      <c r="H75" s="76" t="s">
        <v>49</v>
      </c>
      <c r="I75" s="74" t="s">
        <v>49</v>
      </c>
      <c r="J75" s="28"/>
    </row>
    <row r="76" spans="1:12" ht="20.149999999999999" customHeight="1" x14ac:dyDescent="0.35">
      <c r="A76" s="87"/>
      <c r="B76" s="89"/>
      <c r="C76" s="88"/>
      <c r="D76" s="88"/>
      <c r="E76" s="90"/>
      <c r="F76" s="21" t="s">
        <v>16</v>
      </c>
      <c r="G76" s="78" t="s">
        <v>49</v>
      </c>
      <c r="H76" s="78" t="s">
        <v>49</v>
      </c>
      <c r="I76" s="13" t="s">
        <v>49</v>
      </c>
      <c r="J76" s="38"/>
    </row>
    <row r="77" spans="1:12" ht="69.5" customHeight="1" x14ac:dyDescent="0.35">
      <c r="A77" s="87"/>
      <c r="B77" s="89"/>
      <c r="C77" s="88"/>
      <c r="D77" s="88"/>
      <c r="E77" s="90"/>
      <c r="F77" s="21" t="s">
        <v>17</v>
      </c>
      <c r="G77" s="78">
        <v>50</v>
      </c>
      <c r="H77" s="78">
        <v>101</v>
      </c>
      <c r="I77" s="60">
        <f>H77/G77</f>
        <v>2.02</v>
      </c>
      <c r="J77" s="65" t="s">
        <v>66</v>
      </c>
    </row>
    <row r="78" spans="1:12" ht="20.149999999999999" customHeight="1" x14ac:dyDescent="0.35">
      <c r="A78" s="87"/>
      <c r="B78" s="89"/>
      <c r="C78" s="88"/>
      <c r="D78" s="88"/>
      <c r="E78" s="90"/>
      <c r="F78" s="15" t="s">
        <v>18</v>
      </c>
      <c r="G78" s="17">
        <f>SUM(G75:G77)</f>
        <v>50</v>
      </c>
      <c r="H78" s="17">
        <f>H77</f>
        <v>101</v>
      </c>
      <c r="I78" s="59">
        <f>H78/G78</f>
        <v>2.02</v>
      </c>
      <c r="J78" s="57" t="s">
        <v>67</v>
      </c>
    </row>
    <row r="79" spans="1:12" ht="20.149999999999999" customHeight="1" x14ac:dyDescent="0.35">
      <c r="A79" s="87">
        <v>9</v>
      </c>
      <c r="B79" s="104" t="s">
        <v>68</v>
      </c>
      <c r="C79" s="88" t="s">
        <v>69</v>
      </c>
      <c r="D79" s="88" t="s">
        <v>13</v>
      </c>
      <c r="E79" s="90" t="s">
        <v>56</v>
      </c>
      <c r="F79" s="21" t="s">
        <v>15</v>
      </c>
      <c r="G79" s="23" t="s">
        <v>49</v>
      </c>
      <c r="H79" s="23" t="s">
        <v>49</v>
      </c>
      <c r="I79" s="14" t="s">
        <v>49</v>
      </c>
      <c r="J79" s="83"/>
    </row>
    <row r="80" spans="1:12" ht="20.149999999999999" customHeight="1" x14ac:dyDescent="0.35">
      <c r="A80" s="87"/>
      <c r="B80" s="104"/>
      <c r="C80" s="88"/>
      <c r="D80" s="88"/>
      <c r="E80" s="90"/>
      <c r="F80" s="21" t="s">
        <v>16</v>
      </c>
      <c r="G80" s="23">
        <v>120</v>
      </c>
      <c r="H80" s="23">
        <v>57</v>
      </c>
      <c r="I80" s="10">
        <f>H80/G80</f>
        <v>0.47499999999999998</v>
      </c>
      <c r="J80" s="28"/>
      <c r="K80" s="31"/>
    </row>
    <row r="81" spans="1:11" ht="143.5" customHeight="1" x14ac:dyDescent="0.35">
      <c r="A81" s="87"/>
      <c r="B81" s="104"/>
      <c r="C81" s="88"/>
      <c r="D81" s="88"/>
      <c r="E81" s="90"/>
      <c r="F81" s="21" t="s">
        <v>17</v>
      </c>
      <c r="G81" s="23">
        <v>120</v>
      </c>
      <c r="H81" s="23">
        <v>337</v>
      </c>
      <c r="I81" s="60">
        <f>H81/G81</f>
        <v>2.8083333333333331</v>
      </c>
      <c r="J81" s="68" t="s">
        <v>70</v>
      </c>
    </row>
    <row r="82" spans="1:11" ht="20.149999999999999" customHeight="1" x14ac:dyDescent="0.35">
      <c r="A82" s="87"/>
      <c r="B82" s="104"/>
      <c r="C82" s="88"/>
      <c r="D82" s="88"/>
      <c r="E82" s="90"/>
      <c r="F82" s="15" t="s">
        <v>18</v>
      </c>
      <c r="G82" s="17">
        <f>SUM(G79:G81)</f>
        <v>240</v>
      </c>
      <c r="H82" s="11">
        <f>SUM(H79:H81)</f>
        <v>394</v>
      </c>
      <c r="I82" s="59">
        <f>H82/G82</f>
        <v>1.6416666666666666</v>
      </c>
      <c r="J82" s="57" t="s">
        <v>71</v>
      </c>
    </row>
    <row r="83" spans="1:11" ht="20.149999999999999" customHeight="1" x14ac:dyDescent="0.35">
      <c r="A83" s="87"/>
      <c r="B83" s="104"/>
      <c r="C83" s="91" t="s">
        <v>72</v>
      </c>
      <c r="D83" s="91" t="s">
        <v>20</v>
      </c>
      <c r="E83" s="103" t="s">
        <v>59</v>
      </c>
      <c r="F83" s="21" t="s">
        <v>15</v>
      </c>
      <c r="G83" s="78" t="s">
        <v>49</v>
      </c>
      <c r="H83" s="78" t="s">
        <v>49</v>
      </c>
      <c r="I83" s="13" t="s">
        <v>49</v>
      </c>
      <c r="J83" s="38"/>
    </row>
    <row r="84" spans="1:11" ht="20.149999999999999" customHeight="1" x14ac:dyDescent="0.35">
      <c r="A84" s="87"/>
      <c r="B84" s="104"/>
      <c r="C84" s="88"/>
      <c r="D84" s="88"/>
      <c r="E84" s="104"/>
      <c r="F84" s="21" t="s">
        <v>16</v>
      </c>
      <c r="G84" s="78">
        <v>1200</v>
      </c>
      <c r="H84" s="78">
        <v>1115</v>
      </c>
      <c r="I84" s="10">
        <f>H84/G84</f>
        <v>0.9291666666666667</v>
      </c>
      <c r="J84" s="28"/>
      <c r="K84" s="31"/>
    </row>
    <row r="85" spans="1:11" ht="20.149999999999999" customHeight="1" x14ac:dyDescent="0.35">
      <c r="A85" s="87"/>
      <c r="B85" s="104"/>
      <c r="C85" s="88"/>
      <c r="D85" s="88"/>
      <c r="E85" s="104"/>
      <c r="F85" s="21" t="s">
        <v>17</v>
      </c>
      <c r="G85" s="78">
        <v>1200</v>
      </c>
      <c r="H85" s="78">
        <v>2953</v>
      </c>
      <c r="I85" s="60">
        <f>H85/G85</f>
        <v>2.4608333333333334</v>
      </c>
      <c r="J85" s="38" t="s">
        <v>73</v>
      </c>
    </row>
    <row r="86" spans="1:11" ht="20.149999999999999" customHeight="1" x14ac:dyDescent="0.35">
      <c r="A86" s="87"/>
      <c r="B86" s="104"/>
      <c r="C86" s="88"/>
      <c r="D86" s="88"/>
      <c r="E86" s="104"/>
      <c r="F86" s="15" t="s">
        <v>18</v>
      </c>
      <c r="G86" s="17">
        <f>SUM(G83:G85)</f>
        <v>2400</v>
      </c>
      <c r="H86" s="11">
        <f>SUM(H83:H85)</f>
        <v>4068</v>
      </c>
      <c r="I86" s="59">
        <f>H86/G86</f>
        <v>1.6950000000000001</v>
      </c>
      <c r="J86" s="57" t="s">
        <v>73</v>
      </c>
    </row>
    <row r="87" spans="1:11" ht="20.149999999999999" customHeight="1" x14ac:dyDescent="0.35">
      <c r="A87" s="87">
        <v>10</v>
      </c>
      <c r="B87" s="89" t="s">
        <v>74</v>
      </c>
      <c r="C87" s="91" t="s">
        <v>75</v>
      </c>
      <c r="D87" s="91" t="s">
        <v>13</v>
      </c>
      <c r="E87" s="89" t="s">
        <v>56</v>
      </c>
      <c r="F87" s="21" t="s">
        <v>15</v>
      </c>
      <c r="G87" s="78" t="s">
        <v>49</v>
      </c>
      <c r="H87" s="78" t="s">
        <v>49</v>
      </c>
      <c r="I87" s="13" t="s">
        <v>49</v>
      </c>
      <c r="J87" s="68"/>
      <c r="K87" s="31"/>
    </row>
    <row r="88" spans="1:11" ht="20.149999999999999" customHeight="1" x14ac:dyDescent="0.35">
      <c r="A88" s="88"/>
      <c r="B88" s="90"/>
      <c r="C88" s="88"/>
      <c r="D88" s="88"/>
      <c r="E88" s="90"/>
      <c r="F88" s="21" t="s">
        <v>16</v>
      </c>
      <c r="G88" s="78" t="s">
        <v>49</v>
      </c>
      <c r="H88" s="78">
        <v>1</v>
      </c>
      <c r="I88" s="13"/>
      <c r="J88" s="68"/>
      <c r="K88" s="31"/>
    </row>
    <row r="89" spans="1:11" ht="36" customHeight="1" x14ac:dyDescent="0.35">
      <c r="A89" s="88"/>
      <c r="B89" s="90"/>
      <c r="C89" s="88"/>
      <c r="D89" s="88"/>
      <c r="E89" s="90"/>
      <c r="F89" s="21" t="s">
        <v>17</v>
      </c>
      <c r="G89" s="78">
        <v>3</v>
      </c>
      <c r="H89" s="78">
        <v>3</v>
      </c>
      <c r="I89" s="10">
        <f>H89/G89</f>
        <v>1</v>
      </c>
      <c r="J89" s="68"/>
      <c r="K89" s="31"/>
    </row>
    <row r="90" spans="1:11" ht="137" customHeight="1" x14ac:dyDescent="0.35">
      <c r="A90" s="88"/>
      <c r="B90" s="90"/>
      <c r="C90" s="88"/>
      <c r="D90" s="88"/>
      <c r="E90" s="90"/>
      <c r="F90" s="15" t="s">
        <v>18</v>
      </c>
      <c r="G90" s="17">
        <f>SUM(G87:G89)</f>
        <v>3</v>
      </c>
      <c r="H90" s="11">
        <f>SUM(H87:H89)</f>
        <v>4</v>
      </c>
      <c r="I90" s="59">
        <f>H90/G90</f>
        <v>1.3333333333333333</v>
      </c>
      <c r="J90" s="67" t="s">
        <v>315</v>
      </c>
    </row>
    <row r="91" spans="1:11" ht="20.149999999999999" customHeight="1" x14ac:dyDescent="0.35">
      <c r="A91" s="88"/>
      <c r="B91" s="90"/>
      <c r="C91" s="91" t="s">
        <v>76</v>
      </c>
      <c r="D91" s="91" t="s">
        <v>20</v>
      </c>
      <c r="E91" s="89" t="s">
        <v>59</v>
      </c>
      <c r="F91" s="21" t="s">
        <v>15</v>
      </c>
      <c r="G91" s="78" t="s">
        <v>49</v>
      </c>
      <c r="H91" s="78" t="s">
        <v>49</v>
      </c>
      <c r="I91" s="13" t="s">
        <v>49</v>
      </c>
      <c r="J91" s="38"/>
    </row>
    <row r="92" spans="1:11" ht="20.149999999999999" customHeight="1" x14ac:dyDescent="0.35">
      <c r="A92" s="88"/>
      <c r="B92" s="90"/>
      <c r="C92" s="88"/>
      <c r="D92" s="88"/>
      <c r="E92" s="90"/>
      <c r="F92" s="21" t="s">
        <v>16</v>
      </c>
      <c r="G92" s="78" t="s">
        <v>49</v>
      </c>
      <c r="H92" s="78">
        <v>24</v>
      </c>
      <c r="I92" s="13" t="s">
        <v>49</v>
      </c>
      <c r="J92" s="38"/>
    </row>
    <row r="93" spans="1:11" ht="131.5" customHeight="1" x14ac:dyDescent="0.35">
      <c r="A93" s="88"/>
      <c r="B93" s="90"/>
      <c r="C93" s="88"/>
      <c r="D93" s="88"/>
      <c r="E93" s="90"/>
      <c r="F93" s="21" t="s">
        <v>17</v>
      </c>
      <c r="G93" s="24">
        <v>150</v>
      </c>
      <c r="H93" s="24">
        <v>360</v>
      </c>
      <c r="I93" s="60">
        <f>H93/G93</f>
        <v>2.4</v>
      </c>
      <c r="J93" s="65" t="s">
        <v>77</v>
      </c>
    </row>
    <row r="94" spans="1:11" ht="33" customHeight="1" x14ac:dyDescent="0.35">
      <c r="A94" s="88"/>
      <c r="B94" s="90"/>
      <c r="C94" s="88"/>
      <c r="D94" s="88"/>
      <c r="E94" s="90"/>
      <c r="F94" s="15" t="s">
        <v>18</v>
      </c>
      <c r="G94" s="25">
        <f>SUM(G91:G93)</f>
        <v>150</v>
      </c>
      <c r="H94" s="11">
        <f>SUM(H91:H93)</f>
        <v>384</v>
      </c>
      <c r="I94" s="55">
        <f>H94/G94</f>
        <v>2.56</v>
      </c>
      <c r="J94" s="67" t="s">
        <v>78</v>
      </c>
    </row>
    <row r="95" spans="1:11" ht="20.149999999999999" customHeight="1" x14ac:dyDescent="0.35">
      <c r="A95" s="87">
        <v>11</v>
      </c>
      <c r="B95" s="89" t="s">
        <v>79</v>
      </c>
      <c r="C95" s="91" t="s">
        <v>80</v>
      </c>
      <c r="D95" s="91" t="s">
        <v>13</v>
      </c>
      <c r="E95" s="89" t="s">
        <v>56</v>
      </c>
      <c r="F95" s="21" t="s">
        <v>15</v>
      </c>
      <c r="G95" s="78" t="s">
        <v>49</v>
      </c>
      <c r="H95" s="78" t="s">
        <v>49</v>
      </c>
      <c r="I95" s="13" t="s">
        <v>49</v>
      </c>
      <c r="J95" s="38"/>
    </row>
    <row r="96" spans="1:11" ht="20.149999999999999" customHeight="1" x14ac:dyDescent="0.35">
      <c r="A96" s="88"/>
      <c r="B96" s="90"/>
      <c r="C96" s="88"/>
      <c r="D96" s="88"/>
      <c r="E96" s="90"/>
      <c r="F96" s="21" t="s">
        <v>16</v>
      </c>
      <c r="G96" s="78" t="s">
        <v>49</v>
      </c>
      <c r="H96" s="78" t="s">
        <v>49</v>
      </c>
      <c r="I96" s="13" t="s">
        <v>49</v>
      </c>
      <c r="J96" s="38"/>
    </row>
    <row r="97" spans="1:11" ht="20.149999999999999" customHeight="1" x14ac:dyDescent="0.35">
      <c r="A97" s="88"/>
      <c r="B97" s="90"/>
      <c r="C97" s="88"/>
      <c r="D97" s="88"/>
      <c r="E97" s="90"/>
      <c r="F97" s="21" t="s">
        <v>17</v>
      </c>
      <c r="G97" s="78">
        <v>3</v>
      </c>
      <c r="H97" s="78">
        <v>3</v>
      </c>
      <c r="I97" s="10">
        <f>H97/G97</f>
        <v>1</v>
      </c>
      <c r="J97" s="38"/>
    </row>
    <row r="98" spans="1:11" ht="20.149999999999999" customHeight="1" x14ac:dyDescent="0.35">
      <c r="A98" s="88"/>
      <c r="B98" s="90"/>
      <c r="C98" s="88"/>
      <c r="D98" s="88"/>
      <c r="E98" s="90"/>
      <c r="F98" s="15" t="s">
        <v>18</v>
      </c>
      <c r="G98" s="17">
        <f>SUM(G95:G97)</f>
        <v>3</v>
      </c>
      <c r="H98" s="17">
        <f>H97</f>
        <v>3</v>
      </c>
      <c r="I98" s="18">
        <f>H98/G98</f>
        <v>1</v>
      </c>
      <c r="J98" s="39"/>
    </row>
    <row r="99" spans="1:11" ht="20.149999999999999" customHeight="1" x14ac:dyDescent="0.35">
      <c r="A99" s="88"/>
      <c r="B99" s="90"/>
      <c r="C99" s="91" t="s">
        <v>81</v>
      </c>
      <c r="D99" s="91" t="s">
        <v>20</v>
      </c>
      <c r="E99" s="89" t="s">
        <v>59</v>
      </c>
      <c r="F99" s="21" t="s">
        <v>15</v>
      </c>
      <c r="G99" s="78" t="s">
        <v>49</v>
      </c>
      <c r="H99" s="78" t="s">
        <v>49</v>
      </c>
      <c r="I99" s="13" t="s">
        <v>49</v>
      </c>
      <c r="J99" s="38"/>
    </row>
    <row r="100" spans="1:11" ht="20.149999999999999" customHeight="1" x14ac:dyDescent="0.35">
      <c r="A100" s="88"/>
      <c r="B100" s="90"/>
      <c r="C100" s="88"/>
      <c r="D100" s="88"/>
      <c r="E100" s="90"/>
      <c r="F100" s="21" t="s">
        <v>16</v>
      </c>
      <c r="G100" s="78" t="s">
        <v>49</v>
      </c>
      <c r="H100" s="78" t="s">
        <v>49</v>
      </c>
      <c r="I100" s="13" t="s">
        <v>49</v>
      </c>
      <c r="J100" s="38"/>
    </row>
    <row r="101" spans="1:11" ht="45" customHeight="1" x14ac:dyDescent="0.35">
      <c r="A101" s="88"/>
      <c r="B101" s="90"/>
      <c r="C101" s="88"/>
      <c r="D101" s="88"/>
      <c r="E101" s="90"/>
      <c r="F101" s="21" t="s">
        <v>17</v>
      </c>
      <c r="G101" s="24">
        <v>150</v>
      </c>
      <c r="H101" s="61">
        <v>178</v>
      </c>
      <c r="I101" s="60">
        <f>H101/G101</f>
        <v>1.1866666666666668</v>
      </c>
      <c r="J101" s="65" t="s">
        <v>82</v>
      </c>
      <c r="K101" s="4"/>
    </row>
    <row r="102" spans="1:11" ht="20.149999999999999" customHeight="1" x14ac:dyDescent="0.35">
      <c r="A102" s="88"/>
      <c r="B102" s="90"/>
      <c r="C102" s="88"/>
      <c r="D102" s="88"/>
      <c r="E102" s="90"/>
      <c r="F102" s="15" t="s">
        <v>18</v>
      </c>
      <c r="G102" s="25">
        <f>SUM(G99:G101)</f>
        <v>150</v>
      </c>
      <c r="H102" s="25">
        <f>H101</f>
        <v>178</v>
      </c>
      <c r="I102" s="55">
        <f>H102/G102</f>
        <v>1.1866666666666668</v>
      </c>
      <c r="J102" s="57" t="s">
        <v>83</v>
      </c>
      <c r="K102" s="4"/>
    </row>
    <row r="103" spans="1:11" ht="30" customHeight="1" x14ac:dyDescent="0.35">
      <c r="A103" s="94" t="s">
        <v>84</v>
      </c>
      <c r="B103" s="95"/>
      <c r="C103" s="95"/>
      <c r="D103" s="95"/>
      <c r="E103" s="95"/>
      <c r="F103" s="95"/>
      <c r="G103" s="95"/>
      <c r="H103" s="95"/>
      <c r="I103" s="95"/>
      <c r="J103" s="95"/>
      <c r="K103" s="4"/>
    </row>
    <row r="104" spans="1:11" ht="30" customHeight="1" x14ac:dyDescent="0.35">
      <c r="A104" s="15" t="s">
        <v>2</v>
      </c>
      <c r="B104" s="15" t="s">
        <v>3</v>
      </c>
      <c r="C104" s="15" t="s">
        <v>2</v>
      </c>
      <c r="D104" s="15" t="s">
        <v>4</v>
      </c>
      <c r="E104" s="15" t="s">
        <v>5</v>
      </c>
      <c r="F104" s="15" t="s">
        <v>6</v>
      </c>
      <c r="G104" s="12" t="s">
        <v>7</v>
      </c>
      <c r="H104" s="15" t="s">
        <v>8</v>
      </c>
      <c r="I104" s="12" t="s">
        <v>9</v>
      </c>
      <c r="J104" s="80" t="s">
        <v>10</v>
      </c>
      <c r="K104" s="4"/>
    </row>
    <row r="105" spans="1:11" ht="20.149999999999999" customHeight="1" x14ac:dyDescent="0.35">
      <c r="A105" s="87">
        <v>12</v>
      </c>
      <c r="B105" s="89" t="s">
        <v>85</v>
      </c>
      <c r="C105" s="91" t="s">
        <v>86</v>
      </c>
      <c r="D105" s="91" t="s">
        <v>13</v>
      </c>
      <c r="E105" s="92" t="s">
        <v>87</v>
      </c>
      <c r="F105" s="16" t="s">
        <v>15</v>
      </c>
      <c r="G105" s="76" t="s">
        <v>49</v>
      </c>
      <c r="H105" s="76" t="s">
        <v>49</v>
      </c>
      <c r="I105" s="74" t="s">
        <v>49</v>
      </c>
      <c r="J105" s="28"/>
    </row>
    <row r="106" spans="1:11" ht="20.149999999999999" customHeight="1" x14ac:dyDescent="0.35">
      <c r="A106" s="88"/>
      <c r="B106" s="90"/>
      <c r="C106" s="88"/>
      <c r="D106" s="88"/>
      <c r="E106" s="93"/>
      <c r="F106" s="16" t="s">
        <v>16</v>
      </c>
      <c r="G106" s="78">
        <v>30</v>
      </c>
      <c r="H106" s="43">
        <v>37</v>
      </c>
      <c r="I106" s="35">
        <f>H106/G106</f>
        <v>1.2333333333333334</v>
      </c>
      <c r="J106" s="28"/>
      <c r="K106" s="31"/>
    </row>
    <row r="107" spans="1:11" ht="138.5" customHeight="1" x14ac:dyDescent="0.35">
      <c r="A107" s="88"/>
      <c r="B107" s="90"/>
      <c r="C107" s="88"/>
      <c r="D107" s="88"/>
      <c r="E107" s="93"/>
      <c r="F107" s="16" t="s">
        <v>17</v>
      </c>
      <c r="G107" s="78">
        <v>30</v>
      </c>
      <c r="H107" s="78">
        <v>40</v>
      </c>
      <c r="I107" s="84">
        <f>H107/G107</f>
        <v>1.3333333333333333</v>
      </c>
      <c r="J107" s="38" t="s">
        <v>316</v>
      </c>
      <c r="K107" s="31"/>
    </row>
    <row r="108" spans="1:11" ht="20.149999999999999" customHeight="1" x14ac:dyDescent="0.35">
      <c r="A108" s="88"/>
      <c r="B108" s="90"/>
      <c r="C108" s="88"/>
      <c r="D108" s="88"/>
      <c r="E108" s="93"/>
      <c r="F108" s="15" t="s">
        <v>18</v>
      </c>
      <c r="G108" s="17">
        <f>SUM(G105:G107)</f>
        <v>60</v>
      </c>
      <c r="H108" s="17">
        <f>SUM(H105:H107)</f>
        <v>77</v>
      </c>
      <c r="I108" s="59">
        <f>H108/G108</f>
        <v>1.2833333333333334</v>
      </c>
      <c r="J108" s="57" t="s">
        <v>88</v>
      </c>
      <c r="K108" s="31"/>
    </row>
    <row r="109" spans="1:11" ht="20.149999999999999" customHeight="1" x14ac:dyDescent="0.35">
      <c r="A109" s="88"/>
      <c r="B109" s="90"/>
      <c r="C109" s="91" t="s">
        <v>89</v>
      </c>
      <c r="D109" s="91" t="s">
        <v>20</v>
      </c>
      <c r="E109" s="92" t="s">
        <v>90</v>
      </c>
      <c r="F109" s="16" t="s">
        <v>15</v>
      </c>
      <c r="G109" s="76" t="s">
        <v>49</v>
      </c>
      <c r="H109" s="76" t="s">
        <v>49</v>
      </c>
      <c r="I109" s="74" t="s">
        <v>49</v>
      </c>
      <c r="J109" s="28"/>
      <c r="K109" s="31"/>
    </row>
    <row r="110" spans="1:11" ht="20.149999999999999" customHeight="1" x14ac:dyDescent="0.35">
      <c r="A110" s="88"/>
      <c r="B110" s="90"/>
      <c r="C110" s="88"/>
      <c r="D110" s="88"/>
      <c r="E110" s="93"/>
      <c r="F110" s="16" t="s">
        <v>16</v>
      </c>
      <c r="G110" s="78">
        <v>800</v>
      </c>
      <c r="H110" s="42">
        <v>549</v>
      </c>
      <c r="I110" s="10">
        <f>H110/G110</f>
        <v>0.68625000000000003</v>
      </c>
      <c r="J110" s="28"/>
      <c r="K110" s="31"/>
    </row>
    <row r="111" spans="1:11" ht="111.5" customHeight="1" x14ac:dyDescent="0.35">
      <c r="A111" s="88"/>
      <c r="B111" s="90"/>
      <c r="C111" s="88"/>
      <c r="D111" s="88"/>
      <c r="E111" s="93"/>
      <c r="F111" s="16" t="s">
        <v>17</v>
      </c>
      <c r="G111" s="78">
        <v>800</v>
      </c>
      <c r="H111" s="78">
        <v>852</v>
      </c>
      <c r="I111" s="10">
        <f>H111/G111</f>
        <v>1.0649999999999999</v>
      </c>
      <c r="J111" s="38" t="s">
        <v>317</v>
      </c>
    </row>
    <row r="112" spans="1:11" ht="132.5" customHeight="1" x14ac:dyDescent="0.35">
      <c r="A112" s="88"/>
      <c r="B112" s="90"/>
      <c r="C112" s="88"/>
      <c r="D112" s="88"/>
      <c r="E112" s="93"/>
      <c r="F112" s="15" t="s">
        <v>18</v>
      </c>
      <c r="G112" s="17">
        <f>SUM(G109:G111)</f>
        <v>1600</v>
      </c>
      <c r="H112" s="17">
        <f>SUM(H109:H111)</f>
        <v>1401</v>
      </c>
      <c r="I112" s="59">
        <f>H112/G112</f>
        <v>0.87562499999999999</v>
      </c>
      <c r="J112" s="57" t="s">
        <v>309</v>
      </c>
    </row>
    <row r="113" spans="1:11" ht="30" customHeight="1" x14ac:dyDescent="0.35">
      <c r="A113" s="94" t="s">
        <v>91</v>
      </c>
      <c r="B113" s="95"/>
      <c r="C113" s="95"/>
      <c r="D113" s="95"/>
      <c r="E113" s="95"/>
      <c r="F113" s="95"/>
      <c r="G113" s="95"/>
      <c r="H113" s="95"/>
      <c r="I113" s="95"/>
      <c r="J113" s="95"/>
    </row>
    <row r="114" spans="1:11" ht="30" customHeight="1" x14ac:dyDescent="0.35">
      <c r="A114" s="15" t="s">
        <v>2</v>
      </c>
      <c r="B114" s="15" t="s">
        <v>3</v>
      </c>
      <c r="C114" s="15" t="s">
        <v>2</v>
      </c>
      <c r="D114" s="15" t="s">
        <v>4</v>
      </c>
      <c r="E114" s="15" t="s">
        <v>5</v>
      </c>
      <c r="F114" s="15" t="s">
        <v>6</v>
      </c>
      <c r="G114" s="12" t="s">
        <v>7</v>
      </c>
      <c r="H114" s="15" t="s">
        <v>8</v>
      </c>
      <c r="I114" s="12" t="s">
        <v>9</v>
      </c>
      <c r="J114" s="80" t="s">
        <v>10</v>
      </c>
    </row>
    <row r="115" spans="1:11" ht="20.149999999999999" customHeight="1" x14ac:dyDescent="0.35">
      <c r="A115" s="87">
        <v>13</v>
      </c>
      <c r="B115" s="89" t="s">
        <v>92</v>
      </c>
      <c r="C115" s="91" t="s">
        <v>93</v>
      </c>
      <c r="D115" s="91" t="s">
        <v>20</v>
      </c>
      <c r="E115" s="89" t="s">
        <v>94</v>
      </c>
      <c r="F115" s="21" t="s">
        <v>15</v>
      </c>
      <c r="G115" s="76" t="s">
        <v>49</v>
      </c>
      <c r="H115" s="47" t="s">
        <v>49</v>
      </c>
      <c r="I115" s="74" t="s">
        <v>49</v>
      </c>
      <c r="J115" s="28"/>
    </row>
    <row r="116" spans="1:11" ht="20.149999999999999" customHeight="1" x14ac:dyDescent="0.35">
      <c r="A116" s="88"/>
      <c r="B116" s="90"/>
      <c r="C116" s="88"/>
      <c r="D116" s="88"/>
      <c r="E116" s="90"/>
      <c r="F116" s="21" t="s">
        <v>16</v>
      </c>
      <c r="G116" s="78">
        <v>1500</v>
      </c>
      <c r="H116" s="42">
        <v>4423</v>
      </c>
      <c r="I116" s="10">
        <f>H116/G116</f>
        <v>2.9486666666666665</v>
      </c>
      <c r="J116" s="38"/>
    </row>
    <row r="117" spans="1:11" ht="108" customHeight="1" x14ac:dyDescent="0.35">
      <c r="A117" s="88"/>
      <c r="B117" s="90"/>
      <c r="C117" s="88"/>
      <c r="D117" s="88"/>
      <c r="E117" s="90"/>
      <c r="F117" s="21" t="s">
        <v>17</v>
      </c>
      <c r="G117" s="78">
        <v>1500</v>
      </c>
      <c r="H117" s="78">
        <v>10883</v>
      </c>
      <c r="I117" s="60">
        <f>H117/G117</f>
        <v>7.2553333333333336</v>
      </c>
      <c r="J117" s="38" t="s">
        <v>95</v>
      </c>
    </row>
    <row r="118" spans="1:11" ht="20.149999999999999" customHeight="1" x14ac:dyDescent="0.35">
      <c r="A118" s="88"/>
      <c r="B118" s="90"/>
      <c r="C118" s="88"/>
      <c r="D118" s="88"/>
      <c r="E118" s="90"/>
      <c r="F118" s="15" t="s">
        <v>18</v>
      </c>
      <c r="G118" s="17">
        <f>SUM(G115:G117)</f>
        <v>3000</v>
      </c>
      <c r="H118" s="17">
        <f>SUM(H115:H117)</f>
        <v>15306</v>
      </c>
      <c r="I118" s="59">
        <f>H118/G118</f>
        <v>5.1020000000000003</v>
      </c>
      <c r="J118" s="57" t="s">
        <v>96</v>
      </c>
    </row>
    <row r="119" spans="1:11" ht="30" customHeight="1" x14ac:dyDescent="0.35">
      <c r="A119" s="94" t="s">
        <v>97</v>
      </c>
      <c r="B119" s="95"/>
      <c r="C119" s="95"/>
      <c r="D119" s="95"/>
      <c r="E119" s="95"/>
      <c r="F119" s="95"/>
      <c r="G119" s="95"/>
      <c r="H119" s="95"/>
      <c r="I119" s="95"/>
      <c r="J119" s="95"/>
    </row>
    <row r="120" spans="1:11" ht="30" customHeight="1" x14ac:dyDescent="0.35">
      <c r="A120" s="15" t="s">
        <v>2</v>
      </c>
      <c r="B120" s="15" t="s">
        <v>3</v>
      </c>
      <c r="C120" s="15" t="s">
        <v>2</v>
      </c>
      <c r="D120" s="15" t="s">
        <v>4</v>
      </c>
      <c r="E120" s="15" t="s">
        <v>5</v>
      </c>
      <c r="F120" s="15" t="s">
        <v>6</v>
      </c>
      <c r="G120" s="12" t="s">
        <v>7</v>
      </c>
      <c r="H120" s="15" t="s">
        <v>8</v>
      </c>
      <c r="I120" s="12" t="s">
        <v>9</v>
      </c>
      <c r="J120" s="80" t="s">
        <v>10</v>
      </c>
    </row>
    <row r="121" spans="1:11" ht="20.149999999999999" customHeight="1" x14ac:dyDescent="0.35">
      <c r="A121" s="87">
        <v>14</v>
      </c>
      <c r="B121" s="92" t="s">
        <v>98</v>
      </c>
      <c r="C121" s="96" t="s">
        <v>99</v>
      </c>
      <c r="D121" s="96" t="s">
        <v>13</v>
      </c>
      <c r="E121" s="92" t="s">
        <v>56</v>
      </c>
      <c r="F121" s="16" t="s">
        <v>15</v>
      </c>
      <c r="G121" s="78">
        <v>8</v>
      </c>
      <c r="H121" s="78">
        <v>9</v>
      </c>
      <c r="I121" s="10">
        <f>H121/G121</f>
        <v>1.125</v>
      </c>
      <c r="J121" s="38"/>
    </row>
    <row r="122" spans="1:11" ht="20.149999999999999" customHeight="1" x14ac:dyDescent="0.35">
      <c r="A122" s="88"/>
      <c r="B122" s="93"/>
      <c r="C122" s="97"/>
      <c r="D122" s="97"/>
      <c r="E122" s="93"/>
      <c r="F122" s="16" t="s">
        <v>16</v>
      </c>
      <c r="G122" s="78">
        <v>16</v>
      </c>
      <c r="H122" s="78">
        <v>17</v>
      </c>
      <c r="I122" s="10">
        <f t="shared" ref="I122:I123" si="12">H122/G122</f>
        <v>1.0625</v>
      </c>
      <c r="J122" s="28"/>
      <c r="K122" s="31"/>
    </row>
    <row r="123" spans="1:11" ht="126.5" customHeight="1" x14ac:dyDescent="0.35">
      <c r="A123" s="88"/>
      <c r="B123" s="93"/>
      <c r="C123" s="97"/>
      <c r="D123" s="97"/>
      <c r="E123" s="93"/>
      <c r="F123" s="16" t="s">
        <v>17</v>
      </c>
      <c r="G123" s="78">
        <v>16</v>
      </c>
      <c r="H123" s="78">
        <v>21</v>
      </c>
      <c r="I123" s="60">
        <f t="shared" si="12"/>
        <v>1.3125</v>
      </c>
      <c r="J123" s="38" t="s">
        <v>318</v>
      </c>
    </row>
    <row r="124" spans="1:11" ht="20.149999999999999" customHeight="1" x14ac:dyDescent="0.35">
      <c r="A124" s="88"/>
      <c r="B124" s="93"/>
      <c r="C124" s="97"/>
      <c r="D124" s="97"/>
      <c r="E124" s="93"/>
      <c r="F124" s="15" t="s">
        <v>18</v>
      </c>
      <c r="G124" s="17">
        <f>SUM(G121:G123)</f>
        <v>40</v>
      </c>
      <c r="H124" s="17">
        <f>SUM(H121:H123)</f>
        <v>47</v>
      </c>
      <c r="I124" s="59">
        <f>H124/G124</f>
        <v>1.175</v>
      </c>
      <c r="J124" s="57" t="s">
        <v>308</v>
      </c>
    </row>
    <row r="125" spans="1:11" ht="20.149999999999999" customHeight="1" x14ac:dyDescent="0.35">
      <c r="A125" s="88"/>
      <c r="B125" s="93"/>
      <c r="C125" s="96" t="s">
        <v>100</v>
      </c>
      <c r="D125" s="96" t="s">
        <v>20</v>
      </c>
      <c r="E125" s="92" t="s">
        <v>59</v>
      </c>
      <c r="F125" s="16" t="s">
        <v>15</v>
      </c>
      <c r="G125" s="78">
        <v>32</v>
      </c>
      <c r="H125" s="78">
        <v>90</v>
      </c>
      <c r="I125" s="10">
        <f>H125/G125</f>
        <v>2.8125</v>
      </c>
      <c r="J125" s="68"/>
    </row>
    <row r="126" spans="1:11" ht="20.149999999999999" customHeight="1" x14ac:dyDescent="0.35">
      <c r="A126" s="88"/>
      <c r="B126" s="93"/>
      <c r="C126" s="97"/>
      <c r="D126" s="97"/>
      <c r="E126" s="93"/>
      <c r="F126" s="16" t="s">
        <v>16</v>
      </c>
      <c r="G126" s="78">
        <v>64</v>
      </c>
      <c r="H126" s="78">
        <v>322</v>
      </c>
      <c r="I126" s="10">
        <f t="shared" ref="I126:I131" si="13">H126/G126</f>
        <v>5.03125</v>
      </c>
      <c r="J126" s="38"/>
    </row>
    <row r="127" spans="1:11" ht="20.149999999999999" customHeight="1" x14ac:dyDescent="0.35">
      <c r="A127" s="88"/>
      <c r="B127" s="93"/>
      <c r="C127" s="97"/>
      <c r="D127" s="97"/>
      <c r="E127" s="93"/>
      <c r="F127" s="16" t="s">
        <v>17</v>
      </c>
      <c r="G127" s="78">
        <v>64</v>
      </c>
      <c r="H127" s="78">
        <v>81</v>
      </c>
      <c r="I127" s="60">
        <f t="shared" si="13"/>
        <v>1.265625</v>
      </c>
      <c r="J127" s="38" t="s">
        <v>101</v>
      </c>
    </row>
    <row r="128" spans="1:11" ht="134" customHeight="1" x14ac:dyDescent="0.35">
      <c r="A128" s="88"/>
      <c r="B128" s="93"/>
      <c r="C128" s="97"/>
      <c r="D128" s="97"/>
      <c r="E128" s="93"/>
      <c r="F128" s="15" t="s">
        <v>18</v>
      </c>
      <c r="G128" s="17">
        <f>SUM(G125:G127)</f>
        <v>160</v>
      </c>
      <c r="H128" s="17">
        <f>SUM(H125:H127)</f>
        <v>493</v>
      </c>
      <c r="I128" s="59">
        <f>H128/G128</f>
        <v>3.0812499999999998</v>
      </c>
      <c r="J128" s="66" t="s">
        <v>341</v>
      </c>
    </row>
    <row r="129" spans="1:11" ht="20.149999999999999" customHeight="1" x14ac:dyDescent="0.35">
      <c r="A129" s="88"/>
      <c r="B129" s="93"/>
      <c r="C129" s="96" t="s">
        <v>102</v>
      </c>
      <c r="D129" s="96" t="s">
        <v>20</v>
      </c>
      <c r="E129" s="92" t="s">
        <v>103</v>
      </c>
      <c r="F129" s="16" t="s">
        <v>15</v>
      </c>
      <c r="G129" s="78">
        <v>320</v>
      </c>
      <c r="H129" s="78">
        <v>3328</v>
      </c>
      <c r="I129" s="10">
        <f t="shared" si="13"/>
        <v>10.4</v>
      </c>
      <c r="J129" s="38"/>
      <c r="K129" s="31"/>
    </row>
    <row r="130" spans="1:11" ht="20.149999999999999" customHeight="1" x14ac:dyDescent="0.35">
      <c r="A130" s="88"/>
      <c r="B130" s="93"/>
      <c r="C130" s="97"/>
      <c r="D130" s="97"/>
      <c r="E130" s="93"/>
      <c r="F130" s="16" t="s">
        <v>16</v>
      </c>
      <c r="G130" s="78">
        <v>640</v>
      </c>
      <c r="H130" s="78">
        <v>2332</v>
      </c>
      <c r="I130" s="10">
        <f t="shared" si="13"/>
        <v>3.6437499999999998</v>
      </c>
      <c r="J130" s="38"/>
      <c r="K130" s="31"/>
    </row>
    <row r="131" spans="1:11" ht="90" customHeight="1" x14ac:dyDescent="0.35">
      <c r="A131" s="88"/>
      <c r="B131" s="93"/>
      <c r="C131" s="97"/>
      <c r="D131" s="97"/>
      <c r="E131" s="93"/>
      <c r="F131" s="16" t="s">
        <v>17</v>
      </c>
      <c r="G131" s="78">
        <v>640</v>
      </c>
      <c r="H131" s="78">
        <v>3545</v>
      </c>
      <c r="I131" s="60">
        <f t="shared" si="13"/>
        <v>5.5390625</v>
      </c>
      <c r="J131" s="38" t="s">
        <v>319</v>
      </c>
      <c r="K131" s="31"/>
    </row>
    <row r="132" spans="1:11" ht="53" customHeight="1" x14ac:dyDescent="0.35">
      <c r="A132" s="88"/>
      <c r="B132" s="93"/>
      <c r="C132" s="97"/>
      <c r="D132" s="97"/>
      <c r="E132" s="93"/>
      <c r="F132" s="15" t="s">
        <v>18</v>
      </c>
      <c r="G132" s="17">
        <f>SUM(G129:G131)</f>
        <v>1600</v>
      </c>
      <c r="H132" s="17">
        <f>SUM(H129:H131)</f>
        <v>9205</v>
      </c>
      <c r="I132" s="59">
        <f>H132/G132</f>
        <v>5.7531249999999998</v>
      </c>
      <c r="J132" s="57" t="s">
        <v>104</v>
      </c>
    </row>
    <row r="133" spans="1:11" ht="20.149999999999999" customHeight="1" x14ac:dyDescent="0.35">
      <c r="A133" s="87">
        <v>15</v>
      </c>
      <c r="B133" s="105" t="s">
        <v>105</v>
      </c>
      <c r="C133" s="96" t="s">
        <v>106</v>
      </c>
      <c r="D133" s="96" t="s">
        <v>13</v>
      </c>
      <c r="E133" s="92" t="s">
        <v>56</v>
      </c>
      <c r="F133" s="16" t="s">
        <v>15</v>
      </c>
      <c r="G133" s="78" t="s">
        <v>49</v>
      </c>
      <c r="H133" s="78">
        <v>2</v>
      </c>
      <c r="I133" s="13" t="s">
        <v>49</v>
      </c>
      <c r="J133" s="38"/>
    </row>
    <row r="134" spans="1:11" ht="20.149999999999999" customHeight="1" x14ac:dyDescent="0.35">
      <c r="A134" s="88"/>
      <c r="B134" s="106"/>
      <c r="C134" s="97"/>
      <c r="D134" s="97"/>
      <c r="E134" s="93"/>
      <c r="F134" s="16" t="s">
        <v>16</v>
      </c>
      <c r="G134" s="78">
        <v>10</v>
      </c>
      <c r="H134" s="78">
        <v>7</v>
      </c>
      <c r="I134" s="10">
        <f t="shared" ref="I134:I135" si="14">H134/G134</f>
        <v>0.7</v>
      </c>
      <c r="J134" s="38"/>
    </row>
    <row r="135" spans="1:11" ht="99" customHeight="1" x14ac:dyDescent="0.35">
      <c r="A135" s="88"/>
      <c r="B135" s="106"/>
      <c r="C135" s="97"/>
      <c r="D135" s="97"/>
      <c r="E135" s="93"/>
      <c r="F135" s="16" t="s">
        <v>17</v>
      </c>
      <c r="G135" s="78">
        <v>10</v>
      </c>
      <c r="H135" s="78">
        <v>12</v>
      </c>
      <c r="I135" s="60">
        <f t="shared" si="14"/>
        <v>1.2</v>
      </c>
      <c r="J135" s="85" t="s">
        <v>107</v>
      </c>
    </row>
    <row r="136" spans="1:11" ht="20.149999999999999" customHeight="1" x14ac:dyDescent="0.35">
      <c r="A136" s="88"/>
      <c r="B136" s="106"/>
      <c r="C136" s="97"/>
      <c r="D136" s="97"/>
      <c r="E136" s="93"/>
      <c r="F136" s="15" t="s">
        <v>18</v>
      </c>
      <c r="G136" s="17">
        <f>SUM(G133:G135)</f>
        <v>20</v>
      </c>
      <c r="H136" s="17">
        <f>SUM(H133:H135)</f>
        <v>21</v>
      </c>
      <c r="I136" s="18">
        <f>H136/G136</f>
        <v>1.05</v>
      </c>
      <c r="J136" s="57"/>
    </row>
    <row r="137" spans="1:11" ht="20.149999999999999" customHeight="1" x14ac:dyDescent="0.35">
      <c r="A137" s="88"/>
      <c r="B137" s="106"/>
      <c r="C137" s="96" t="s">
        <v>108</v>
      </c>
      <c r="D137" s="96" t="s">
        <v>20</v>
      </c>
      <c r="E137" s="92" t="s">
        <v>59</v>
      </c>
      <c r="F137" s="16" t="s">
        <v>15</v>
      </c>
      <c r="G137" s="78" t="s">
        <v>49</v>
      </c>
      <c r="H137" s="78">
        <v>81</v>
      </c>
      <c r="I137" s="13" t="s">
        <v>49</v>
      </c>
      <c r="J137" s="38"/>
    </row>
    <row r="138" spans="1:11" ht="20.149999999999999" customHeight="1" x14ac:dyDescent="0.35">
      <c r="A138" s="88"/>
      <c r="B138" s="106"/>
      <c r="C138" s="97"/>
      <c r="D138" s="97"/>
      <c r="E138" s="93"/>
      <c r="F138" s="16" t="s">
        <v>16</v>
      </c>
      <c r="G138" s="78">
        <v>500</v>
      </c>
      <c r="H138" s="78">
        <v>230</v>
      </c>
      <c r="I138" s="10">
        <f t="shared" ref="I138:I139" si="15">H138/G138</f>
        <v>0.46</v>
      </c>
      <c r="J138" s="38"/>
    </row>
    <row r="139" spans="1:11" ht="86" customHeight="1" x14ac:dyDescent="0.35">
      <c r="A139" s="88"/>
      <c r="B139" s="106"/>
      <c r="C139" s="97"/>
      <c r="D139" s="97"/>
      <c r="E139" s="93"/>
      <c r="F139" s="16" t="s">
        <v>17</v>
      </c>
      <c r="G139" s="78">
        <v>500</v>
      </c>
      <c r="H139" s="78">
        <v>788</v>
      </c>
      <c r="I139" s="60">
        <f t="shared" si="15"/>
        <v>1.5760000000000001</v>
      </c>
      <c r="J139" s="38" t="s">
        <v>320</v>
      </c>
    </row>
    <row r="140" spans="1:11" ht="20.149999999999999" customHeight="1" x14ac:dyDescent="0.35">
      <c r="A140" s="88"/>
      <c r="B140" s="106"/>
      <c r="C140" s="97"/>
      <c r="D140" s="97"/>
      <c r="E140" s="93"/>
      <c r="F140" s="15" t="s">
        <v>18</v>
      </c>
      <c r="G140" s="25">
        <f>SUM(G137:G139)</f>
        <v>1000</v>
      </c>
      <c r="H140" s="17">
        <f>SUM(H137:H139)</f>
        <v>1099</v>
      </c>
      <c r="I140" s="55">
        <f>H140/G140</f>
        <v>1.099</v>
      </c>
      <c r="J140" s="39"/>
    </row>
    <row r="141" spans="1:11" ht="20.149999999999999" customHeight="1" x14ac:dyDescent="0.35">
      <c r="A141" s="88"/>
      <c r="B141" s="106"/>
      <c r="C141" s="96" t="s">
        <v>109</v>
      </c>
      <c r="D141" s="96" t="s">
        <v>20</v>
      </c>
      <c r="E141" s="92" t="s">
        <v>103</v>
      </c>
      <c r="F141" s="16" t="s">
        <v>15</v>
      </c>
      <c r="G141" s="78" t="s">
        <v>49</v>
      </c>
      <c r="H141" s="78">
        <v>659</v>
      </c>
      <c r="I141" s="13" t="s">
        <v>49</v>
      </c>
      <c r="J141" s="38"/>
    </row>
    <row r="142" spans="1:11" ht="20.149999999999999" customHeight="1" x14ac:dyDescent="0.35">
      <c r="A142" s="88"/>
      <c r="B142" s="106"/>
      <c r="C142" s="97"/>
      <c r="D142" s="97"/>
      <c r="E142" s="93"/>
      <c r="F142" s="16" t="s">
        <v>16</v>
      </c>
      <c r="G142" s="78">
        <v>2000</v>
      </c>
      <c r="H142" s="78">
        <v>1986</v>
      </c>
      <c r="I142" s="10">
        <f t="shared" ref="I142:I143" si="16">H142/G142</f>
        <v>0.99299999999999999</v>
      </c>
      <c r="J142" s="38"/>
    </row>
    <row r="143" spans="1:11" ht="98.5" customHeight="1" x14ac:dyDescent="0.35">
      <c r="A143" s="88"/>
      <c r="B143" s="106"/>
      <c r="C143" s="97"/>
      <c r="D143" s="97"/>
      <c r="E143" s="93"/>
      <c r="F143" s="16" t="s">
        <v>17</v>
      </c>
      <c r="G143" s="78">
        <v>2000</v>
      </c>
      <c r="H143" s="78">
        <v>9096</v>
      </c>
      <c r="I143" s="60">
        <f t="shared" si="16"/>
        <v>4.548</v>
      </c>
      <c r="J143" s="38" t="s">
        <v>110</v>
      </c>
    </row>
    <row r="144" spans="1:11" ht="53" customHeight="1" x14ac:dyDescent="0.35">
      <c r="A144" s="88"/>
      <c r="B144" s="106"/>
      <c r="C144" s="97"/>
      <c r="D144" s="97"/>
      <c r="E144" s="93"/>
      <c r="F144" s="15" t="s">
        <v>18</v>
      </c>
      <c r="G144" s="17">
        <f>SUM(G141:G143)</f>
        <v>4000</v>
      </c>
      <c r="H144" s="17">
        <f>SUM(H141:H143)</f>
        <v>11741</v>
      </c>
      <c r="I144" s="59">
        <f>H144/G144</f>
        <v>2.9352499999999999</v>
      </c>
      <c r="J144" s="57" t="s">
        <v>111</v>
      </c>
    </row>
    <row r="145" spans="1:11" ht="30" customHeight="1" x14ac:dyDescent="0.35">
      <c r="A145" s="94" t="s">
        <v>112</v>
      </c>
      <c r="B145" s="95"/>
      <c r="C145" s="95"/>
      <c r="D145" s="95"/>
      <c r="E145" s="95"/>
      <c r="F145" s="95"/>
      <c r="G145" s="95"/>
      <c r="H145" s="95"/>
      <c r="I145" s="95"/>
      <c r="J145" s="95"/>
    </row>
    <row r="146" spans="1:11" ht="30" customHeight="1" x14ac:dyDescent="0.35">
      <c r="A146" s="15" t="s">
        <v>2</v>
      </c>
      <c r="B146" s="15" t="s">
        <v>3</v>
      </c>
      <c r="C146" s="15" t="s">
        <v>2</v>
      </c>
      <c r="D146" s="15" t="s">
        <v>4</v>
      </c>
      <c r="E146" s="15" t="s">
        <v>5</v>
      </c>
      <c r="F146" s="15" t="s">
        <v>6</v>
      </c>
      <c r="G146" s="12" t="s">
        <v>7</v>
      </c>
      <c r="H146" s="15" t="s">
        <v>8</v>
      </c>
      <c r="I146" s="12" t="s">
        <v>9</v>
      </c>
      <c r="J146" s="80" t="s">
        <v>10</v>
      </c>
    </row>
    <row r="147" spans="1:11" ht="20.149999999999999" customHeight="1" x14ac:dyDescent="0.35">
      <c r="A147" s="87">
        <v>16</v>
      </c>
      <c r="B147" s="89" t="s">
        <v>113</v>
      </c>
      <c r="C147" s="91" t="s">
        <v>114</v>
      </c>
      <c r="D147" s="91" t="s">
        <v>13</v>
      </c>
      <c r="E147" s="89" t="s">
        <v>115</v>
      </c>
      <c r="F147" s="21" t="s">
        <v>15</v>
      </c>
      <c r="G147" s="34">
        <v>2</v>
      </c>
      <c r="H147" s="34">
        <v>3</v>
      </c>
      <c r="I147" s="35">
        <f t="shared" ref="I147:I149" si="17">H147/G147</f>
        <v>1.5</v>
      </c>
      <c r="J147" s="28"/>
    </row>
    <row r="148" spans="1:11" ht="20.149999999999999" customHeight="1" x14ac:dyDescent="0.35">
      <c r="A148" s="88"/>
      <c r="B148" s="90"/>
      <c r="C148" s="88"/>
      <c r="D148" s="88"/>
      <c r="E148" s="90"/>
      <c r="F148" s="21" t="s">
        <v>16</v>
      </c>
      <c r="G148" s="34">
        <v>9</v>
      </c>
      <c r="H148" s="34">
        <v>8</v>
      </c>
      <c r="I148" s="35">
        <f t="shared" si="17"/>
        <v>0.88888888888888884</v>
      </c>
      <c r="J148" s="28"/>
      <c r="K148" s="31"/>
    </row>
    <row r="149" spans="1:11" ht="102" customHeight="1" x14ac:dyDescent="0.35">
      <c r="A149" s="88"/>
      <c r="B149" s="90"/>
      <c r="C149" s="88"/>
      <c r="D149" s="88"/>
      <c r="E149" s="90"/>
      <c r="F149" s="21" t="s">
        <v>17</v>
      </c>
      <c r="G149" s="78">
        <v>11</v>
      </c>
      <c r="H149" s="78">
        <v>7</v>
      </c>
      <c r="I149" s="60">
        <f t="shared" si="17"/>
        <v>0.63636363636363635</v>
      </c>
      <c r="J149" s="65" t="s">
        <v>116</v>
      </c>
    </row>
    <row r="150" spans="1:11" ht="92.5" customHeight="1" x14ac:dyDescent="0.35">
      <c r="A150" s="88"/>
      <c r="B150" s="90"/>
      <c r="C150" s="88"/>
      <c r="D150" s="88"/>
      <c r="E150" s="90"/>
      <c r="F150" s="15" t="s">
        <v>18</v>
      </c>
      <c r="G150" s="17">
        <v>22</v>
      </c>
      <c r="H150" s="17">
        <f>SUM(H147:H149)</f>
        <v>18</v>
      </c>
      <c r="I150" s="59">
        <f>H150/G150</f>
        <v>0.81818181818181823</v>
      </c>
      <c r="J150" s="67" t="s">
        <v>117</v>
      </c>
    </row>
    <row r="151" spans="1:11" ht="20.149999999999999" customHeight="1" x14ac:dyDescent="0.35">
      <c r="A151" s="88"/>
      <c r="B151" s="90"/>
      <c r="C151" s="91" t="s">
        <v>118</v>
      </c>
      <c r="D151" s="91" t="s">
        <v>13</v>
      </c>
      <c r="E151" s="89" t="s">
        <v>119</v>
      </c>
      <c r="F151" s="21" t="s">
        <v>15</v>
      </c>
      <c r="G151" s="76" t="s">
        <v>49</v>
      </c>
      <c r="H151" s="76" t="s">
        <v>49</v>
      </c>
      <c r="I151" s="74" t="s">
        <v>49</v>
      </c>
      <c r="J151" s="28"/>
    </row>
    <row r="152" spans="1:11" ht="20.149999999999999" customHeight="1" x14ac:dyDescent="0.35">
      <c r="A152" s="88"/>
      <c r="B152" s="90"/>
      <c r="C152" s="88"/>
      <c r="D152" s="88"/>
      <c r="E152" s="90"/>
      <c r="F152" s="21" t="s">
        <v>16</v>
      </c>
      <c r="G152" s="76" t="s">
        <v>49</v>
      </c>
      <c r="H152" s="76" t="s">
        <v>49</v>
      </c>
      <c r="I152" s="74" t="s">
        <v>49</v>
      </c>
      <c r="J152" s="28"/>
    </row>
    <row r="153" spans="1:11" ht="20.149999999999999" customHeight="1" x14ac:dyDescent="0.35">
      <c r="A153" s="88"/>
      <c r="B153" s="90"/>
      <c r="C153" s="88"/>
      <c r="D153" s="88"/>
      <c r="E153" s="90"/>
      <c r="F153" s="21" t="s">
        <v>17</v>
      </c>
      <c r="G153" s="78">
        <v>2</v>
      </c>
      <c r="H153" s="78">
        <v>2</v>
      </c>
      <c r="I153" s="10">
        <f t="shared" ref="I153" si="18">H153/G153</f>
        <v>1</v>
      </c>
      <c r="J153" s="38"/>
    </row>
    <row r="154" spans="1:11" ht="20.149999999999999" customHeight="1" x14ac:dyDescent="0.35">
      <c r="A154" s="88"/>
      <c r="B154" s="90"/>
      <c r="C154" s="88"/>
      <c r="D154" s="88"/>
      <c r="E154" s="90"/>
      <c r="F154" s="15" t="s">
        <v>18</v>
      </c>
      <c r="G154" s="17">
        <f>SUM(G151:G153)</f>
        <v>2</v>
      </c>
      <c r="H154" s="17">
        <f>H153</f>
        <v>2</v>
      </c>
      <c r="I154" s="18">
        <f>H154/G154</f>
        <v>1</v>
      </c>
      <c r="J154" s="39"/>
    </row>
    <row r="155" spans="1:11" ht="20.149999999999999" customHeight="1" x14ac:dyDescent="0.35">
      <c r="A155" s="88"/>
      <c r="B155" s="90"/>
      <c r="C155" s="91" t="s">
        <v>120</v>
      </c>
      <c r="D155" s="91" t="s">
        <v>20</v>
      </c>
      <c r="E155" s="89" t="s">
        <v>59</v>
      </c>
      <c r="F155" s="21" t="s">
        <v>15</v>
      </c>
      <c r="G155" s="76">
        <v>6</v>
      </c>
      <c r="H155" s="76">
        <v>51</v>
      </c>
      <c r="I155" s="10">
        <f t="shared" ref="I155:I157" si="19">H155/G155</f>
        <v>8.5</v>
      </c>
      <c r="J155" s="28"/>
    </row>
    <row r="156" spans="1:11" ht="20.149999999999999" customHeight="1" x14ac:dyDescent="0.35">
      <c r="A156" s="88"/>
      <c r="B156" s="90"/>
      <c r="C156" s="88"/>
      <c r="D156" s="88"/>
      <c r="E156" s="90"/>
      <c r="F156" s="21" t="s">
        <v>16</v>
      </c>
      <c r="G156" s="34">
        <v>45</v>
      </c>
      <c r="H156" s="34">
        <v>75</v>
      </c>
      <c r="I156" s="35">
        <f t="shared" si="19"/>
        <v>1.6666666666666667</v>
      </c>
      <c r="J156" s="28"/>
      <c r="K156" s="31"/>
    </row>
    <row r="157" spans="1:11" ht="20.149999999999999" customHeight="1" x14ac:dyDescent="0.35">
      <c r="A157" s="88"/>
      <c r="B157" s="90"/>
      <c r="C157" s="88"/>
      <c r="D157" s="88"/>
      <c r="E157" s="90"/>
      <c r="F157" s="21" t="s">
        <v>17</v>
      </c>
      <c r="G157" s="78">
        <v>55</v>
      </c>
      <c r="H157" s="78">
        <v>60</v>
      </c>
      <c r="I157" s="10">
        <f t="shared" si="19"/>
        <v>1.0909090909090908</v>
      </c>
      <c r="J157" s="38"/>
    </row>
    <row r="158" spans="1:11" ht="91.5" customHeight="1" x14ac:dyDescent="0.35">
      <c r="A158" s="88"/>
      <c r="B158" s="90"/>
      <c r="C158" s="88"/>
      <c r="D158" s="88"/>
      <c r="E158" s="90"/>
      <c r="F158" s="15" t="s">
        <v>18</v>
      </c>
      <c r="G158" s="17">
        <f>SUM(G155:G157)</f>
        <v>106</v>
      </c>
      <c r="H158" s="17">
        <f>SUM(H155:H157)</f>
        <v>186</v>
      </c>
      <c r="I158" s="59">
        <f>H158/G158</f>
        <v>1.7547169811320755</v>
      </c>
      <c r="J158" s="67" t="s">
        <v>121</v>
      </c>
    </row>
    <row r="159" spans="1:11" s="9" customFormat="1" ht="20.149999999999999" customHeight="1" x14ac:dyDescent="0.35">
      <c r="A159" s="88"/>
      <c r="B159" s="90"/>
      <c r="C159" s="91" t="s">
        <v>122</v>
      </c>
      <c r="D159" s="91" t="s">
        <v>20</v>
      </c>
      <c r="E159" s="89" t="s">
        <v>94</v>
      </c>
      <c r="F159" s="21" t="s">
        <v>15</v>
      </c>
      <c r="G159" s="74">
        <v>40</v>
      </c>
      <c r="H159" s="74">
        <v>360</v>
      </c>
      <c r="I159" s="10">
        <f t="shared" ref="I159:I161" si="20">H159/G159</f>
        <v>9</v>
      </c>
      <c r="J159" s="68"/>
    </row>
    <row r="160" spans="1:11" ht="20.149999999999999" customHeight="1" x14ac:dyDescent="0.35">
      <c r="A160" s="88"/>
      <c r="B160" s="90"/>
      <c r="C160" s="88"/>
      <c r="D160" s="88"/>
      <c r="E160" s="90"/>
      <c r="F160" s="21" t="s">
        <v>16</v>
      </c>
      <c r="G160" s="76">
        <v>180</v>
      </c>
      <c r="H160" s="76">
        <v>491</v>
      </c>
      <c r="I160" s="10">
        <f t="shared" si="20"/>
        <v>2.7277777777777779</v>
      </c>
      <c r="J160" s="38"/>
      <c r="K160" s="31"/>
    </row>
    <row r="161" spans="1:10" ht="82" customHeight="1" x14ac:dyDescent="0.35">
      <c r="A161" s="88"/>
      <c r="B161" s="90"/>
      <c r="C161" s="88"/>
      <c r="D161" s="88"/>
      <c r="E161" s="90"/>
      <c r="F161" s="21" t="s">
        <v>17</v>
      </c>
      <c r="G161" s="78">
        <v>220</v>
      </c>
      <c r="H161" s="78">
        <v>456</v>
      </c>
      <c r="I161" s="60">
        <f t="shared" si="20"/>
        <v>2.0727272727272728</v>
      </c>
      <c r="J161" s="65" t="s">
        <v>310</v>
      </c>
    </row>
    <row r="162" spans="1:10" ht="33.75" customHeight="1" x14ac:dyDescent="0.35">
      <c r="A162" s="88"/>
      <c r="B162" s="90"/>
      <c r="C162" s="88"/>
      <c r="D162" s="88"/>
      <c r="E162" s="90"/>
      <c r="F162" s="15" t="s">
        <v>18</v>
      </c>
      <c r="G162" s="17">
        <f>SUM(G159:G161)</f>
        <v>440</v>
      </c>
      <c r="H162" s="17">
        <f>SUM(H159:H161)</f>
        <v>1307</v>
      </c>
      <c r="I162" s="59">
        <f>H162/G162</f>
        <v>2.9704545454545452</v>
      </c>
      <c r="J162" s="67" t="s">
        <v>123</v>
      </c>
    </row>
    <row r="163" spans="1:10" ht="20.149999999999999" customHeight="1" x14ac:dyDescent="0.35">
      <c r="A163" s="87">
        <v>17</v>
      </c>
      <c r="B163" s="92" t="s">
        <v>124</v>
      </c>
      <c r="C163" s="96" t="s">
        <v>125</v>
      </c>
      <c r="D163" s="96" t="s">
        <v>13</v>
      </c>
      <c r="E163" s="92" t="s">
        <v>126</v>
      </c>
      <c r="F163" s="16" t="s">
        <v>15</v>
      </c>
      <c r="G163" s="75" t="s">
        <v>49</v>
      </c>
      <c r="H163" s="75" t="s">
        <v>49</v>
      </c>
      <c r="I163" s="73" t="s">
        <v>49</v>
      </c>
      <c r="J163" s="69"/>
    </row>
    <row r="164" spans="1:10" ht="20.149999999999999" customHeight="1" x14ac:dyDescent="0.35">
      <c r="A164" s="88"/>
      <c r="B164" s="93"/>
      <c r="C164" s="97"/>
      <c r="D164" s="97"/>
      <c r="E164" s="93"/>
      <c r="F164" s="16" t="s">
        <v>16</v>
      </c>
      <c r="G164" s="75" t="s">
        <v>49</v>
      </c>
      <c r="H164" s="75" t="s">
        <v>49</v>
      </c>
      <c r="I164" s="73" t="s">
        <v>49</v>
      </c>
      <c r="J164" s="69"/>
    </row>
    <row r="165" spans="1:10" ht="160.5" customHeight="1" x14ac:dyDescent="0.35">
      <c r="A165" s="88"/>
      <c r="B165" s="93"/>
      <c r="C165" s="97"/>
      <c r="D165" s="97"/>
      <c r="E165" s="93"/>
      <c r="F165" s="16" t="s">
        <v>17</v>
      </c>
      <c r="G165" s="78">
        <v>5</v>
      </c>
      <c r="H165" s="78">
        <v>10</v>
      </c>
      <c r="I165" s="60">
        <f t="shared" ref="I165" si="21">H165/G165</f>
        <v>2</v>
      </c>
      <c r="J165" s="65" t="s">
        <v>127</v>
      </c>
    </row>
    <row r="166" spans="1:10" ht="20.149999999999999" customHeight="1" x14ac:dyDescent="0.35">
      <c r="A166" s="88"/>
      <c r="B166" s="93"/>
      <c r="C166" s="97"/>
      <c r="D166" s="97"/>
      <c r="E166" s="93"/>
      <c r="F166" s="15" t="s">
        <v>18</v>
      </c>
      <c r="G166" s="15">
        <f>SUM(G163:G165)</f>
        <v>5</v>
      </c>
      <c r="H166" s="17">
        <f>SUM(H163:H165)</f>
        <v>10</v>
      </c>
      <c r="I166" s="59">
        <f>H166/G166</f>
        <v>2</v>
      </c>
      <c r="J166" s="67" t="s">
        <v>128</v>
      </c>
    </row>
    <row r="167" spans="1:10" ht="20.149999999999999" customHeight="1" x14ac:dyDescent="0.35">
      <c r="A167" s="88"/>
      <c r="B167" s="93"/>
      <c r="C167" s="96" t="s">
        <v>129</v>
      </c>
      <c r="D167" s="96" t="s">
        <v>13</v>
      </c>
      <c r="E167" s="92" t="s">
        <v>130</v>
      </c>
      <c r="F167" s="16" t="s">
        <v>15</v>
      </c>
      <c r="G167" s="75" t="s">
        <v>49</v>
      </c>
      <c r="H167" s="75" t="s">
        <v>49</v>
      </c>
      <c r="I167" s="73" t="s">
        <v>49</v>
      </c>
      <c r="J167" s="69"/>
    </row>
    <row r="168" spans="1:10" ht="20.149999999999999" customHeight="1" x14ac:dyDescent="0.35">
      <c r="A168" s="88"/>
      <c r="B168" s="93"/>
      <c r="C168" s="97"/>
      <c r="D168" s="97"/>
      <c r="E168" s="93"/>
      <c r="F168" s="16" t="s">
        <v>16</v>
      </c>
      <c r="G168" s="75" t="s">
        <v>49</v>
      </c>
      <c r="H168" s="75" t="s">
        <v>49</v>
      </c>
      <c r="I168" s="73" t="s">
        <v>49</v>
      </c>
      <c r="J168" s="69"/>
    </row>
    <row r="169" spans="1:10" ht="20.149999999999999" customHeight="1" x14ac:dyDescent="0.35">
      <c r="A169" s="88"/>
      <c r="B169" s="93"/>
      <c r="C169" s="97"/>
      <c r="D169" s="97"/>
      <c r="E169" s="93"/>
      <c r="F169" s="16" t="s">
        <v>17</v>
      </c>
      <c r="G169" s="78">
        <v>8</v>
      </c>
      <c r="H169" s="78">
        <v>19</v>
      </c>
      <c r="I169" s="60">
        <f t="shared" ref="I169" si="22">H169/G169</f>
        <v>2.375</v>
      </c>
      <c r="J169" s="65" t="s">
        <v>131</v>
      </c>
    </row>
    <row r="170" spans="1:10" ht="20.149999999999999" customHeight="1" x14ac:dyDescent="0.35">
      <c r="A170" s="88"/>
      <c r="B170" s="93"/>
      <c r="C170" s="97"/>
      <c r="D170" s="97"/>
      <c r="E170" s="93"/>
      <c r="F170" s="15" t="s">
        <v>18</v>
      </c>
      <c r="G170" s="15">
        <f>SUM(G167:G169)</f>
        <v>8</v>
      </c>
      <c r="H170" s="17">
        <f>SUM(H167:H169)</f>
        <v>19</v>
      </c>
      <c r="I170" s="59">
        <f>H170/G170</f>
        <v>2.375</v>
      </c>
      <c r="J170" s="67" t="s">
        <v>128</v>
      </c>
    </row>
    <row r="171" spans="1:10" ht="20.149999999999999" customHeight="1" x14ac:dyDescent="0.35">
      <c r="A171" s="88"/>
      <c r="B171" s="93"/>
      <c r="C171" s="97" t="s">
        <v>132</v>
      </c>
      <c r="D171" s="97" t="s">
        <v>20</v>
      </c>
      <c r="E171" s="93" t="s">
        <v>133</v>
      </c>
      <c r="F171" s="16" t="s">
        <v>15</v>
      </c>
      <c r="G171" s="78" t="s">
        <v>49</v>
      </c>
      <c r="H171" s="78" t="s">
        <v>49</v>
      </c>
      <c r="I171" s="13" t="s">
        <v>49</v>
      </c>
      <c r="J171" s="38"/>
    </row>
    <row r="172" spans="1:10" ht="20.149999999999999" customHeight="1" x14ac:dyDescent="0.35">
      <c r="A172" s="88"/>
      <c r="B172" s="93"/>
      <c r="C172" s="97"/>
      <c r="D172" s="97"/>
      <c r="E172" s="93"/>
      <c r="F172" s="16" t="s">
        <v>16</v>
      </c>
      <c r="G172" s="78" t="s">
        <v>49</v>
      </c>
      <c r="H172" s="78" t="s">
        <v>49</v>
      </c>
      <c r="I172" s="13" t="s">
        <v>49</v>
      </c>
      <c r="J172" s="38"/>
    </row>
    <row r="173" spans="1:10" ht="20.149999999999999" customHeight="1" x14ac:dyDescent="0.35">
      <c r="A173" s="88"/>
      <c r="B173" s="93"/>
      <c r="C173" s="97"/>
      <c r="D173" s="97"/>
      <c r="E173" s="93"/>
      <c r="F173" s="16" t="s">
        <v>17</v>
      </c>
      <c r="G173" s="78">
        <v>300</v>
      </c>
      <c r="H173" s="78">
        <v>290</v>
      </c>
      <c r="I173" s="60">
        <f t="shared" ref="I173" si="23">H173/G173</f>
        <v>0.96666666666666667</v>
      </c>
      <c r="J173" s="38"/>
    </row>
    <row r="174" spans="1:10" ht="20.149999999999999" customHeight="1" x14ac:dyDescent="0.35">
      <c r="A174" s="88"/>
      <c r="B174" s="93"/>
      <c r="C174" s="97"/>
      <c r="D174" s="97"/>
      <c r="E174" s="93"/>
      <c r="F174" s="15" t="s">
        <v>18</v>
      </c>
      <c r="G174" s="17">
        <f>SUM(G171:G173)</f>
        <v>300</v>
      </c>
      <c r="H174" s="17">
        <f>SUM(H171:H173)</f>
        <v>290</v>
      </c>
      <c r="I174" s="59">
        <f>H174/G174</f>
        <v>0.96666666666666667</v>
      </c>
      <c r="J174" s="64"/>
    </row>
    <row r="175" spans="1:10" ht="20.149999999999999" customHeight="1" x14ac:dyDescent="0.35">
      <c r="A175" s="88"/>
      <c r="B175" s="93"/>
      <c r="C175" s="96" t="s">
        <v>134</v>
      </c>
      <c r="D175" s="96" t="s">
        <v>20</v>
      </c>
      <c r="E175" s="92" t="s">
        <v>135</v>
      </c>
      <c r="F175" s="16" t="s">
        <v>15</v>
      </c>
      <c r="G175" s="75" t="s">
        <v>49</v>
      </c>
      <c r="H175" s="75" t="s">
        <v>49</v>
      </c>
      <c r="I175" s="73" t="s">
        <v>49</v>
      </c>
      <c r="J175" s="69"/>
    </row>
    <row r="176" spans="1:10" ht="20.149999999999999" customHeight="1" x14ac:dyDescent="0.35">
      <c r="A176" s="88"/>
      <c r="B176" s="93"/>
      <c r="C176" s="97"/>
      <c r="D176" s="97"/>
      <c r="E176" s="93"/>
      <c r="F176" s="16" t="s">
        <v>16</v>
      </c>
      <c r="G176" s="75" t="s">
        <v>49</v>
      </c>
      <c r="H176" s="75" t="s">
        <v>49</v>
      </c>
      <c r="I176" s="73" t="s">
        <v>49</v>
      </c>
      <c r="J176" s="69"/>
    </row>
    <row r="177" spans="1:11" ht="138.5" customHeight="1" x14ac:dyDescent="0.35">
      <c r="A177" s="88"/>
      <c r="B177" s="93"/>
      <c r="C177" s="97"/>
      <c r="D177" s="97"/>
      <c r="E177" s="93"/>
      <c r="F177" s="16" t="s">
        <v>17</v>
      </c>
      <c r="G177" s="78">
        <v>2400</v>
      </c>
      <c r="H177" s="78">
        <v>2708</v>
      </c>
      <c r="I177" s="60">
        <f t="shared" ref="I177" si="24">H177/G177</f>
        <v>1.1283333333333334</v>
      </c>
      <c r="J177" s="65" t="s">
        <v>136</v>
      </c>
    </row>
    <row r="178" spans="1:11" ht="20.149999999999999" customHeight="1" x14ac:dyDescent="0.35">
      <c r="A178" s="88"/>
      <c r="B178" s="93"/>
      <c r="C178" s="97"/>
      <c r="D178" s="97"/>
      <c r="E178" s="93"/>
      <c r="F178" s="15" t="s">
        <v>18</v>
      </c>
      <c r="G178" s="15">
        <f>SUM(G175:G177)</f>
        <v>2400</v>
      </c>
      <c r="H178" s="17">
        <f>SUM(H175:H177)</f>
        <v>2708</v>
      </c>
      <c r="I178" s="59">
        <f>H178/G178</f>
        <v>1.1283333333333334</v>
      </c>
      <c r="J178" s="67" t="s">
        <v>137</v>
      </c>
    </row>
    <row r="179" spans="1:11" ht="20.149999999999999" customHeight="1" x14ac:dyDescent="0.35">
      <c r="A179" s="107">
        <v>18</v>
      </c>
      <c r="B179" s="92" t="s">
        <v>138</v>
      </c>
      <c r="C179" s="96" t="s">
        <v>139</v>
      </c>
      <c r="D179" s="96" t="s">
        <v>13</v>
      </c>
      <c r="E179" s="92" t="s">
        <v>126</v>
      </c>
      <c r="F179" s="16" t="s">
        <v>15</v>
      </c>
      <c r="G179" s="75" t="s">
        <v>49</v>
      </c>
      <c r="H179" s="75" t="s">
        <v>49</v>
      </c>
      <c r="I179" s="73" t="s">
        <v>49</v>
      </c>
      <c r="J179" s="69"/>
    </row>
    <row r="180" spans="1:11" ht="20.149999999999999" customHeight="1" x14ac:dyDescent="0.35">
      <c r="A180" s="97"/>
      <c r="B180" s="93"/>
      <c r="C180" s="97"/>
      <c r="D180" s="97"/>
      <c r="E180" s="93"/>
      <c r="F180" s="16" t="s">
        <v>16</v>
      </c>
      <c r="G180" s="78">
        <v>2</v>
      </c>
      <c r="H180" s="78">
        <v>2</v>
      </c>
      <c r="I180" s="10">
        <f t="shared" ref="I180" si="25">H180/G180</f>
        <v>1</v>
      </c>
      <c r="J180" s="38"/>
    </row>
    <row r="181" spans="1:11" ht="20.149999999999999" customHeight="1" x14ac:dyDescent="0.35">
      <c r="A181" s="97"/>
      <c r="B181" s="93"/>
      <c r="C181" s="97"/>
      <c r="D181" s="97"/>
      <c r="E181" s="93"/>
      <c r="F181" s="16" t="s">
        <v>17</v>
      </c>
      <c r="G181" s="78" t="s">
        <v>49</v>
      </c>
      <c r="H181" s="78" t="s">
        <v>49</v>
      </c>
      <c r="I181" s="13"/>
      <c r="J181" s="38"/>
    </row>
    <row r="182" spans="1:11" ht="20.149999999999999" customHeight="1" x14ac:dyDescent="0.35">
      <c r="A182" s="97"/>
      <c r="B182" s="93"/>
      <c r="C182" s="97"/>
      <c r="D182" s="97"/>
      <c r="E182" s="93"/>
      <c r="F182" s="15" t="s">
        <v>18</v>
      </c>
      <c r="G182" s="15">
        <f>SUM(G179:G181)</f>
        <v>2</v>
      </c>
      <c r="H182" s="17">
        <f>SUM(H179:H181)</f>
        <v>2</v>
      </c>
      <c r="I182" s="18">
        <f>H182/G182</f>
        <v>1</v>
      </c>
      <c r="J182" s="39"/>
    </row>
    <row r="183" spans="1:11" ht="20.149999999999999" customHeight="1" x14ac:dyDescent="0.35">
      <c r="A183" s="97"/>
      <c r="B183" s="93"/>
      <c r="C183" s="96" t="s">
        <v>140</v>
      </c>
      <c r="D183" s="96" t="s">
        <v>13</v>
      </c>
      <c r="E183" s="92" t="s">
        <v>141</v>
      </c>
      <c r="F183" s="16" t="s">
        <v>15</v>
      </c>
      <c r="G183" s="75" t="s">
        <v>49</v>
      </c>
      <c r="H183" s="75" t="s">
        <v>49</v>
      </c>
      <c r="I183" s="73" t="s">
        <v>49</v>
      </c>
      <c r="J183" s="69"/>
    </row>
    <row r="184" spans="1:11" ht="20.149999999999999" customHeight="1" x14ac:dyDescent="0.35">
      <c r="A184" s="97"/>
      <c r="B184" s="93"/>
      <c r="C184" s="97"/>
      <c r="D184" s="97"/>
      <c r="E184" s="93"/>
      <c r="F184" s="16" t="s">
        <v>16</v>
      </c>
      <c r="G184" s="33">
        <v>8</v>
      </c>
      <c r="H184" s="33">
        <v>12</v>
      </c>
      <c r="I184" s="35">
        <f t="shared" ref="I184" si="26">H184/G184</f>
        <v>1.5</v>
      </c>
      <c r="J184" s="28"/>
      <c r="K184" s="31"/>
    </row>
    <row r="185" spans="1:11" ht="20.149999999999999" customHeight="1" x14ac:dyDescent="0.35">
      <c r="A185" s="97"/>
      <c r="B185" s="93"/>
      <c r="C185" s="97"/>
      <c r="D185" s="97"/>
      <c r="E185" s="93"/>
      <c r="F185" s="16" t="s">
        <v>17</v>
      </c>
      <c r="G185" s="78" t="s">
        <v>49</v>
      </c>
      <c r="H185" s="78" t="s">
        <v>49</v>
      </c>
      <c r="I185" s="13"/>
      <c r="J185" s="68"/>
      <c r="K185" s="31"/>
    </row>
    <row r="186" spans="1:11" ht="144" customHeight="1" x14ac:dyDescent="0.35">
      <c r="A186" s="97"/>
      <c r="B186" s="93"/>
      <c r="C186" s="97"/>
      <c r="D186" s="97"/>
      <c r="E186" s="93"/>
      <c r="F186" s="15" t="s">
        <v>18</v>
      </c>
      <c r="G186" s="15">
        <f>SUM(G183:G185)</f>
        <v>8</v>
      </c>
      <c r="H186" s="15">
        <f>SUM(H183:H184)</f>
        <v>12</v>
      </c>
      <c r="I186" s="59">
        <f>H186/G186</f>
        <v>1.5</v>
      </c>
      <c r="J186" s="67" t="s">
        <v>142</v>
      </c>
    </row>
    <row r="187" spans="1:11" ht="20.149999999999999" customHeight="1" x14ac:dyDescent="0.35">
      <c r="A187" s="97"/>
      <c r="B187" s="93"/>
      <c r="C187" s="96" t="s">
        <v>143</v>
      </c>
      <c r="D187" s="96" t="s">
        <v>20</v>
      </c>
      <c r="E187" s="92" t="s">
        <v>144</v>
      </c>
      <c r="F187" s="16" t="s">
        <v>15</v>
      </c>
      <c r="G187" s="44" t="s">
        <v>49</v>
      </c>
      <c r="H187" s="75" t="s">
        <v>49</v>
      </c>
      <c r="I187" s="73" t="s">
        <v>49</v>
      </c>
      <c r="J187" s="69"/>
      <c r="K187" s="31"/>
    </row>
    <row r="188" spans="1:11" ht="20.149999999999999" customHeight="1" x14ac:dyDescent="0.35">
      <c r="A188" s="97"/>
      <c r="B188" s="93"/>
      <c r="C188" s="97"/>
      <c r="D188" s="97"/>
      <c r="E188" s="93"/>
      <c r="F188" s="16" t="s">
        <v>16</v>
      </c>
      <c r="G188" s="45">
        <v>1600</v>
      </c>
      <c r="H188" s="78">
        <v>1882</v>
      </c>
      <c r="I188" s="10">
        <f t="shared" ref="I188" si="27">H188/G188</f>
        <v>1.17625</v>
      </c>
      <c r="J188" s="69"/>
      <c r="K188" s="31"/>
    </row>
    <row r="189" spans="1:11" ht="69" customHeight="1" x14ac:dyDescent="0.35">
      <c r="A189" s="97"/>
      <c r="B189" s="93"/>
      <c r="C189" s="97"/>
      <c r="D189" s="97"/>
      <c r="E189" s="93"/>
      <c r="F189" s="16" t="s">
        <v>17</v>
      </c>
      <c r="G189" s="44" t="s">
        <v>49</v>
      </c>
      <c r="H189" s="78">
        <v>445</v>
      </c>
      <c r="I189" s="13" t="s">
        <v>49</v>
      </c>
      <c r="J189" s="69" t="s">
        <v>145</v>
      </c>
    </row>
    <row r="190" spans="1:11" ht="66.5" customHeight="1" x14ac:dyDescent="0.35">
      <c r="A190" s="97"/>
      <c r="B190" s="93"/>
      <c r="C190" s="97"/>
      <c r="D190" s="97"/>
      <c r="E190" s="93"/>
      <c r="F190" s="15" t="s">
        <v>18</v>
      </c>
      <c r="G190" s="41">
        <f>SUM(G187:G189)</f>
        <v>1600</v>
      </c>
      <c r="H190" s="15">
        <f>SUM(H187:H189)</f>
        <v>2327</v>
      </c>
      <c r="I190" s="59">
        <f>H190/G190</f>
        <v>1.454375</v>
      </c>
      <c r="J190" s="66" t="s">
        <v>146</v>
      </c>
    </row>
    <row r="191" spans="1:11" ht="20.149999999999999" customHeight="1" x14ac:dyDescent="0.35">
      <c r="A191" s="87">
        <v>19</v>
      </c>
      <c r="B191" s="89" t="s">
        <v>147</v>
      </c>
      <c r="C191" s="96" t="s">
        <v>148</v>
      </c>
      <c r="D191" s="96" t="s">
        <v>13</v>
      </c>
      <c r="E191" s="92" t="s">
        <v>126</v>
      </c>
      <c r="F191" s="16" t="s">
        <v>15</v>
      </c>
      <c r="G191" s="44" t="s">
        <v>49</v>
      </c>
      <c r="H191" s="44" t="s">
        <v>49</v>
      </c>
      <c r="I191" s="73" t="s">
        <v>49</v>
      </c>
      <c r="J191" s="69"/>
    </row>
    <row r="192" spans="1:11" ht="20.149999999999999" customHeight="1" x14ac:dyDescent="0.35">
      <c r="A192" s="88"/>
      <c r="B192" s="90"/>
      <c r="C192" s="97"/>
      <c r="D192" s="97"/>
      <c r="E192" s="93"/>
      <c r="F192" s="16" t="s">
        <v>16</v>
      </c>
      <c r="G192" s="45">
        <v>3</v>
      </c>
      <c r="H192" s="51">
        <v>11</v>
      </c>
      <c r="I192" s="10">
        <f t="shared" ref="I192" si="28">H192/G192</f>
        <v>3.6666666666666665</v>
      </c>
      <c r="J192" s="70"/>
    </row>
    <row r="193" spans="1:10" ht="20.149999999999999" customHeight="1" x14ac:dyDescent="0.35">
      <c r="A193" s="88"/>
      <c r="B193" s="90"/>
      <c r="C193" s="97"/>
      <c r="D193" s="97"/>
      <c r="E193" s="93"/>
      <c r="F193" s="16" t="s">
        <v>17</v>
      </c>
      <c r="G193" s="44" t="s">
        <v>49</v>
      </c>
      <c r="H193" s="50" t="s">
        <v>49</v>
      </c>
      <c r="I193" s="13" t="s">
        <v>49</v>
      </c>
      <c r="J193" s="38"/>
    </row>
    <row r="194" spans="1:10" ht="217" customHeight="1" x14ac:dyDescent="0.35">
      <c r="A194" s="88"/>
      <c r="B194" s="90"/>
      <c r="C194" s="97"/>
      <c r="D194" s="97"/>
      <c r="E194" s="93"/>
      <c r="F194" s="15" t="s">
        <v>18</v>
      </c>
      <c r="G194" s="41">
        <f>SUM(G191:G193)</f>
        <v>3</v>
      </c>
      <c r="H194" s="41">
        <f>SUM(H191:H193)</f>
        <v>11</v>
      </c>
      <c r="I194" s="59">
        <f>H194/G194</f>
        <v>3.6666666666666665</v>
      </c>
      <c r="J194" s="66" t="s">
        <v>321</v>
      </c>
    </row>
    <row r="195" spans="1:10" ht="20.149999999999999" customHeight="1" x14ac:dyDescent="0.35">
      <c r="A195" s="88"/>
      <c r="B195" s="90"/>
      <c r="C195" s="96" t="s">
        <v>149</v>
      </c>
      <c r="D195" s="96" t="s">
        <v>13</v>
      </c>
      <c r="E195" s="92" t="s">
        <v>130</v>
      </c>
      <c r="F195" s="16" t="s">
        <v>15</v>
      </c>
      <c r="G195" s="44" t="s">
        <v>49</v>
      </c>
      <c r="H195" s="45" t="s">
        <v>49</v>
      </c>
      <c r="I195" s="73" t="s">
        <v>49</v>
      </c>
      <c r="J195" s="69"/>
    </row>
    <row r="196" spans="1:10" ht="20.149999999999999" customHeight="1" x14ac:dyDescent="0.35">
      <c r="A196" s="88"/>
      <c r="B196" s="90"/>
      <c r="C196" s="97"/>
      <c r="D196" s="97"/>
      <c r="E196" s="93"/>
      <c r="F196" s="16" t="s">
        <v>16</v>
      </c>
      <c r="G196" s="45">
        <v>7</v>
      </c>
      <c r="H196" s="45">
        <v>75</v>
      </c>
      <c r="I196" s="10">
        <f t="shared" ref="I196" si="29">H196/G196</f>
        <v>10.714285714285714</v>
      </c>
      <c r="J196" s="69"/>
    </row>
    <row r="197" spans="1:10" ht="20.149999999999999" customHeight="1" x14ac:dyDescent="0.35">
      <c r="A197" s="88"/>
      <c r="B197" s="90"/>
      <c r="C197" s="97"/>
      <c r="D197" s="97"/>
      <c r="E197" s="93"/>
      <c r="F197" s="16" t="s">
        <v>17</v>
      </c>
      <c r="G197" s="44" t="s">
        <v>49</v>
      </c>
      <c r="H197" s="45" t="s">
        <v>49</v>
      </c>
      <c r="I197" s="13" t="s">
        <v>49</v>
      </c>
      <c r="J197" s="38"/>
    </row>
    <row r="198" spans="1:10" ht="20.149999999999999" customHeight="1" x14ac:dyDescent="0.35">
      <c r="A198" s="88"/>
      <c r="B198" s="90"/>
      <c r="C198" s="97"/>
      <c r="D198" s="97"/>
      <c r="E198" s="93"/>
      <c r="F198" s="15" t="s">
        <v>18</v>
      </c>
      <c r="G198" s="41">
        <f>SUM(G195:G197)</f>
        <v>7</v>
      </c>
      <c r="H198" s="41">
        <f>SUM(H195:H197)</f>
        <v>75</v>
      </c>
      <c r="I198" s="59">
        <f>H198/G198</f>
        <v>10.714285714285714</v>
      </c>
      <c r="J198" s="66" t="s">
        <v>150</v>
      </c>
    </row>
    <row r="199" spans="1:10" ht="20.149999999999999" customHeight="1" x14ac:dyDescent="0.35">
      <c r="A199" s="88"/>
      <c r="B199" s="90"/>
      <c r="C199" s="96" t="s">
        <v>151</v>
      </c>
      <c r="D199" s="96" t="s">
        <v>20</v>
      </c>
      <c r="E199" s="92" t="s">
        <v>144</v>
      </c>
      <c r="F199" s="16" t="s">
        <v>15</v>
      </c>
      <c r="G199" s="44" t="s">
        <v>49</v>
      </c>
      <c r="H199" s="45" t="s">
        <v>49</v>
      </c>
      <c r="I199" s="73" t="s">
        <v>49</v>
      </c>
      <c r="J199" s="69"/>
    </row>
    <row r="200" spans="1:10" ht="20.149999999999999" customHeight="1" x14ac:dyDescent="0.35">
      <c r="A200" s="88"/>
      <c r="B200" s="90"/>
      <c r="C200" s="97"/>
      <c r="D200" s="97"/>
      <c r="E200" s="93"/>
      <c r="F200" s="16" t="s">
        <v>16</v>
      </c>
      <c r="G200" s="45">
        <v>1400</v>
      </c>
      <c r="H200" s="45">
        <v>6115</v>
      </c>
      <c r="I200" s="10">
        <f t="shared" ref="I200" si="30">H200/G200</f>
        <v>4.3678571428571429</v>
      </c>
      <c r="J200" s="69"/>
    </row>
    <row r="201" spans="1:10" ht="20.149999999999999" customHeight="1" x14ac:dyDescent="0.35">
      <c r="A201" s="88"/>
      <c r="B201" s="90"/>
      <c r="C201" s="97"/>
      <c r="D201" s="97"/>
      <c r="E201" s="93"/>
      <c r="F201" s="16" t="s">
        <v>17</v>
      </c>
      <c r="G201" s="44" t="s">
        <v>49</v>
      </c>
      <c r="H201" s="45">
        <v>220</v>
      </c>
      <c r="I201" s="13" t="s">
        <v>49</v>
      </c>
      <c r="J201" s="69" t="s">
        <v>152</v>
      </c>
    </row>
    <row r="202" spans="1:10" ht="20.149999999999999" customHeight="1" x14ac:dyDescent="0.35">
      <c r="A202" s="88"/>
      <c r="B202" s="90"/>
      <c r="C202" s="97"/>
      <c r="D202" s="97"/>
      <c r="E202" s="93"/>
      <c r="F202" s="15" t="s">
        <v>18</v>
      </c>
      <c r="G202" s="41">
        <f>SUM(G199:G201)</f>
        <v>1400</v>
      </c>
      <c r="H202" s="41">
        <f>SUM(H199:H201)</f>
        <v>6335</v>
      </c>
      <c r="I202" s="59">
        <f>H202/G202</f>
        <v>4.5250000000000004</v>
      </c>
      <c r="J202" s="66" t="s">
        <v>150</v>
      </c>
    </row>
    <row r="203" spans="1:10" ht="30" customHeight="1" x14ac:dyDescent="0.35">
      <c r="A203" s="94" t="s">
        <v>153</v>
      </c>
      <c r="B203" s="95"/>
      <c r="C203" s="95"/>
      <c r="D203" s="95"/>
      <c r="E203" s="95"/>
      <c r="F203" s="95"/>
      <c r="G203" s="95"/>
      <c r="H203" s="95"/>
      <c r="I203" s="95"/>
      <c r="J203" s="95"/>
    </row>
    <row r="204" spans="1:10" ht="30" customHeight="1" x14ac:dyDescent="0.35">
      <c r="A204" s="15" t="s">
        <v>2</v>
      </c>
      <c r="B204" s="15" t="s">
        <v>3</v>
      </c>
      <c r="C204" s="15" t="s">
        <v>2</v>
      </c>
      <c r="D204" s="15" t="s">
        <v>4</v>
      </c>
      <c r="E204" s="15" t="s">
        <v>5</v>
      </c>
      <c r="F204" s="15" t="s">
        <v>6</v>
      </c>
      <c r="G204" s="12" t="s">
        <v>7</v>
      </c>
      <c r="H204" s="15" t="s">
        <v>8</v>
      </c>
      <c r="I204" s="12" t="s">
        <v>9</v>
      </c>
      <c r="J204" s="80" t="s">
        <v>10</v>
      </c>
    </row>
    <row r="205" spans="1:10" ht="20.149999999999999" customHeight="1" x14ac:dyDescent="0.35">
      <c r="A205" s="87">
        <v>20</v>
      </c>
      <c r="B205" s="89" t="s">
        <v>154</v>
      </c>
      <c r="C205" s="91" t="s">
        <v>155</v>
      </c>
      <c r="D205" s="91" t="s">
        <v>13</v>
      </c>
      <c r="E205" s="89" t="s">
        <v>156</v>
      </c>
      <c r="F205" s="21" t="s">
        <v>15</v>
      </c>
      <c r="G205" s="76">
        <v>1</v>
      </c>
      <c r="H205" s="76">
        <v>1</v>
      </c>
      <c r="I205" s="10">
        <f t="shared" ref="I205:I207" si="31">H205/G205</f>
        <v>1</v>
      </c>
      <c r="J205" s="28"/>
    </row>
    <row r="206" spans="1:10" ht="20.149999999999999" customHeight="1" x14ac:dyDescent="0.35">
      <c r="A206" s="88"/>
      <c r="B206" s="90"/>
      <c r="C206" s="88"/>
      <c r="D206" s="88"/>
      <c r="E206" s="90"/>
      <c r="F206" s="21" t="s">
        <v>16</v>
      </c>
      <c r="G206" s="78">
        <v>2</v>
      </c>
      <c r="H206" s="78">
        <v>5</v>
      </c>
      <c r="I206" s="10">
        <f t="shared" si="31"/>
        <v>2.5</v>
      </c>
      <c r="J206" s="38"/>
    </row>
    <row r="207" spans="1:10" ht="69" customHeight="1" x14ac:dyDescent="0.35">
      <c r="A207" s="88"/>
      <c r="B207" s="90"/>
      <c r="C207" s="88"/>
      <c r="D207" s="88"/>
      <c r="E207" s="90"/>
      <c r="F207" s="21" t="s">
        <v>17</v>
      </c>
      <c r="G207" s="78">
        <v>5</v>
      </c>
      <c r="H207" s="78">
        <v>4</v>
      </c>
      <c r="I207" s="60">
        <f t="shared" si="31"/>
        <v>0.8</v>
      </c>
      <c r="J207" s="65" t="s">
        <v>157</v>
      </c>
    </row>
    <row r="208" spans="1:10" ht="46.5" customHeight="1" x14ac:dyDescent="0.35">
      <c r="A208" s="88"/>
      <c r="B208" s="90"/>
      <c r="C208" s="88"/>
      <c r="D208" s="88"/>
      <c r="E208" s="90"/>
      <c r="F208" s="15" t="s">
        <v>18</v>
      </c>
      <c r="G208" s="17">
        <f>SUM(G205:G207)</f>
        <v>8</v>
      </c>
      <c r="H208" s="17">
        <f>SUM(H205:H207)</f>
        <v>10</v>
      </c>
      <c r="I208" s="59">
        <f>H208/G208</f>
        <v>1.25</v>
      </c>
      <c r="J208" s="57" t="s">
        <v>158</v>
      </c>
    </row>
    <row r="209" spans="1:11" ht="20.149999999999999" customHeight="1" x14ac:dyDescent="0.35">
      <c r="A209" s="88"/>
      <c r="B209" s="90"/>
      <c r="C209" s="91" t="s">
        <v>159</v>
      </c>
      <c r="D209" s="91" t="s">
        <v>20</v>
      </c>
      <c r="E209" s="89" t="s">
        <v>94</v>
      </c>
      <c r="F209" s="21" t="s">
        <v>15</v>
      </c>
      <c r="G209" s="76">
        <v>120</v>
      </c>
      <c r="H209" s="76">
        <v>429</v>
      </c>
      <c r="I209" s="10">
        <f t="shared" ref="I209" si="32">H209/G209</f>
        <v>3.5750000000000002</v>
      </c>
      <c r="J209" s="68"/>
    </row>
    <row r="210" spans="1:11" ht="20.149999999999999" customHeight="1" x14ac:dyDescent="0.35">
      <c r="A210" s="88"/>
      <c r="B210" s="90"/>
      <c r="C210" s="88"/>
      <c r="D210" s="88"/>
      <c r="E210" s="90"/>
      <c r="F210" s="21" t="s">
        <v>16</v>
      </c>
      <c r="G210" s="76">
        <v>240</v>
      </c>
      <c r="H210" s="76">
        <v>2234</v>
      </c>
      <c r="I210" s="10">
        <f t="shared" ref="I210:I211" si="33">H210/G210</f>
        <v>9.3083333333333336</v>
      </c>
      <c r="J210" s="28"/>
    </row>
    <row r="211" spans="1:11" ht="104.5" customHeight="1" x14ac:dyDescent="0.35">
      <c r="A211" s="88"/>
      <c r="B211" s="90"/>
      <c r="C211" s="88"/>
      <c r="D211" s="88"/>
      <c r="E211" s="90"/>
      <c r="F211" s="21" t="s">
        <v>17</v>
      </c>
      <c r="G211" s="76">
        <v>600</v>
      </c>
      <c r="H211" s="76">
        <v>242</v>
      </c>
      <c r="I211" s="60">
        <f t="shared" si="33"/>
        <v>0.40333333333333332</v>
      </c>
      <c r="J211" s="58" t="s">
        <v>322</v>
      </c>
    </row>
    <row r="212" spans="1:11" ht="72" customHeight="1" x14ac:dyDescent="0.35">
      <c r="A212" s="88"/>
      <c r="B212" s="90"/>
      <c r="C212" s="88"/>
      <c r="D212" s="88"/>
      <c r="E212" s="90"/>
      <c r="F212" s="15" t="s">
        <v>18</v>
      </c>
      <c r="G212" s="22">
        <f>SUM(G209:G211)</f>
        <v>960</v>
      </c>
      <c r="H212" s="17">
        <f>SUM(H209:H211)</f>
        <v>2905</v>
      </c>
      <c r="I212" s="59">
        <f>H212/G212</f>
        <v>3.0260416666666665</v>
      </c>
      <c r="J212" s="56" t="s">
        <v>160</v>
      </c>
    </row>
    <row r="213" spans="1:11" ht="20.149999999999999" customHeight="1" x14ac:dyDescent="0.35">
      <c r="A213" s="87">
        <v>21</v>
      </c>
      <c r="B213" s="92" t="s">
        <v>161</v>
      </c>
      <c r="C213" s="96" t="s">
        <v>162</v>
      </c>
      <c r="D213" s="96" t="s">
        <v>13</v>
      </c>
      <c r="E213" s="92" t="s">
        <v>156</v>
      </c>
      <c r="F213" s="16" t="s">
        <v>15</v>
      </c>
      <c r="G213" s="76">
        <v>1</v>
      </c>
      <c r="H213" s="76">
        <v>1</v>
      </c>
      <c r="I213" s="10">
        <f t="shared" ref="I213:I215" si="34">H213/G213</f>
        <v>1</v>
      </c>
      <c r="J213" s="28"/>
    </row>
    <row r="214" spans="1:11" ht="20.149999999999999" customHeight="1" x14ac:dyDescent="0.35">
      <c r="A214" s="88"/>
      <c r="B214" s="93"/>
      <c r="C214" s="97"/>
      <c r="D214" s="97"/>
      <c r="E214" s="93"/>
      <c r="F214" s="16" t="s">
        <v>16</v>
      </c>
      <c r="G214" s="78">
        <v>2</v>
      </c>
      <c r="H214" s="78">
        <v>5</v>
      </c>
      <c r="I214" s="10">
        <f t="shared" si="34"/>
        <v>2.5</v>
      </c>
      <c r="J214" s="38"/>
    </row>
    <row r="215" spans="1:11" ht="45.75" customHeight="1" x14ac:dyDescent="0.35">
      <c r="A215" s="88"/>
      <c r="B215" s="93"/>
      <c r="C215" s="97"/>
      <c r="D215" s="97"/>
      <c r="E215" s="93"/>
      <c r="F215" s="16" t="s">
        <v>17</v>
      </c>
      <c r="G215" s="78">
        <v>5</v>
      </c>
      <c r="H215" s="78">
        <v>2</v>
      </c>
      <c r="I215" s="60">
        <f t="shared" si="34"/>
        <v>0.4</v>
      </c>
      <c r="J215" s="38" t="s">
        <v>163</v>
      </c>
    </row>
    <row r="216" spans="1:11" ht="20.149999999999999" customHeight="1" x14ac:dyDescent="0.35">
      <c r="A216" s="88"/>
      <c r="B216" s="93"/>
      <c r="C216" s="97"/>
      <c r="D216" s="97"/>
      <c r="E216" s="93"/>
      <c r="F216" s="15" t="s">
        <v>18</v>
      </c>
      <c r="G216" s="17">
        <f>SUM(G213:G215)</f>
        <v>8</v>
      </c>
      <c r="H216" s="17">
        <f>SUM(H213:H215)</f>
        <v>8</v>
      </c>
      <c r="I216" s="18">
        <f>H216/G216</f>
        <v>1</v>
      </c>
      <c r="J216" s="71"/>
    </row>
    <row r="217" spans="1:11" ht="20.149999999999999" customHeight="1" x14ac:dyDescent="0.35">
      <c r="A217" s="88"/>
      <c r="B217" s="93"/>
      <c r="C217" s="96" t="s">
        <v>164</v>
      </c>
      <c r="D217" s="96" t="s">
        <v>20</v>
      </c>
      <c r="E217" s="92" t="s">
        <v>94</v>
      </c>
      <c r="F217" s="16" t="s">
        <v>15</v>
      </c>
      <c r="G217" s="76">
        <v>120</v>
      </c>
      <c r="H217" s="76">
        <v>429</v>
      </c>
      <c r="I217" s="10">
        <f t="shared" ref="I217:I219" si="35">H217/G217</f>
        <v>3.5750000000000002</v>
      </c>
      <c r="J217" s="38"/>
    </row>
    <row r="218" spans="1:11" ht="20.149999999999999" customHeight="1" x14ac:dyDescent="0.35">
      <c r="A218" s="88"/>
      <c r="B218" s="93"/>
      <c r="C218" s="97"/>
      <c r="D218" s="97"/>
      <c r="E218" s="93"/>
      <c r="F218" s="16" t="s">
        <v>16</v>
      </c>
      <c r="G218" s="76">
        <v>240</v>
      </c>
      <c r="H218" s="76">
        <v>1537</v>
      </c>
      <c r="I218" s="10">
        <f t="shared" si="35"/>
        <v>6.4041666666666668</v>
      </c>
      <c r="J218" s="28"/>
    </row>
    <row r="219" spans="1:11" ht="20.149999999999999" customHeight="1" x14ac:dyDescent="0.35">
      <c r="A219" s="88"/>
      <c r="B219" s="93"/>
      <c r="C219" s="97"/>
      <c r="D219" s="97"/>
      <c r="E219" s="93"/>
      <c r="F219" s="16" t="s">
        <v>17</v>
      </c>
      <c r="G219" s="76">
        <v>600</v>
      </c>
      <c r="H219" s="76">
        <v>544</v>
      </c>
      <c r="I219" s="60">
        <f t="shared" si="35"/>
        <v>0.90666666666666662</v>
      </c>
      <c r="J219" s="28"/>
    </row>
    <row r="220" spans="1:11" ht="113.5" customHeight="1" x14ac:dyDescent="0.35">
      <c r="A220" s="88"/>
      <c r="B220" s="93"/>
      <c r="C220" s="97"/>
      <c r="D220" s="97"/>
      <c r="E220" s="93"/>
      <c r="F220" s="15" t="s">
        <v>18</v>
      </c>
      <c r="G220" s="22">
        <f>SUM(G217:G219)</f>
        <v>960</v>
      </c>
      <c r="H220" s="17">
        <f>SUM(H217:H219)</f>
        <v>2510</v>
      </c>
      <c r="I220" s="59">
        <f>H220/G220</f>
        <v>2.6145833333333335</v>
      </c>
      <c r="J220" s="56" t="s">
        <v>165</v>
      </c>
      <c r="K220" s="79"/>
    </row>
    <row r="221" spans="1:11" ht="20.149999999999999" customHeight="1" x14ac:dyDescent="0.35">
      <c r="A221" s="87">
        <v>22</v>
      </c>
      <c r="B221" s="92" t="s">
        <v>166</v>
      </c>
      <c r="C221" s="96" t="s">
        <v>167</v>
      </c>
      <c r="D221" s="96" t="s">
        <v>13</v>
      </c>
      <c r="E221" s="92" t="s">
        <v>156</v>
      </c>
      <c r="F221" s="16" t="s">
        <v>15</v>
      </c>
      <c r="G221" s="76">
        <v>1</v>
      </c>
      <c r="H221" s="76">
        <v>0</v>
      </c>
      <c r="I221" s="10">
        <f t="shared" ref="I221:I223" si="36">H221/G221</f>
        <v>0</v>
      </c>
      <c r="J221" s="28"/>
    </row>
    <row r="222" spans="1:11" ht="20.149999999999999" customHeight="1" x14ac:dyDescent="0.35">
      <c r="A222" s="88"/>
      <c r="B222" s="93"/>
      <c r="C222" s="97"/>
      <c r="D222" s="97"/>
      <c r="E222" s="93"/>
      <c r="F222" s="16" t="s">
        <v>16</v>
      </c>
      <c r="G222" s="78">
        <v>2</v>
      </c>
      <c r="H222" s="78">
        <v>5</v>
      </c>
      <c r="I222" s="10">
        <f t="shared" si="36"/>
        <v>2.5</v>
      </c>
      <c r="J222" s="38"/>
    </row>
    <row r="223" spans="1:11" ht="85" customHeight="1" x14ac:dyDescent="0.35">
      <c r="A223" s="88"/>
      <c r="B223" s="93"/>
      <c r="C223" s="97"/>
      <c r="D223" s="97"/>
      <c r="E223" s="93"/>
      <c r="F223" s="16" t="s">
        <v>17</v>
      </c>
      <c r="G223" s="78">
        <v>5</v>
      </c>
      <c r="H223" s="78">
        <v>7</v>
      </c>
      <c r="I223" s="60">
        <f t="shared" si="36"/>
        <v>1.4</v>
      </c>
      <c r="J223" s="65" t="s">
        <v>168</v>
      </c>
    </row>
    <row r="224" spans="1:11" ht="59.5" customHeight="1" x14ac:dyDescent="0.35">
      <c r="A224" s="88"/>
      <c r="B224" s="93"/>
      <c r="C224" s="97"/>
      <c r="D224" s="97"/>
      <c r="E224" s="93"/>
      <c r="F224" s="15" t="s">
        <v>18</v>
      </c>
      <c r="G224" s="17">
        <f>SUM(G221:G223)</f>
        <v>8</v>
      </c>
      <c r="H224" s="17">
        <f>SUM(H221:H223)</f>
        <v>12</v>
      </c>
      <c r="I224" s="59">
        <f>H224/G224</f>
        <v>1.5</v>
      </c>
      <c r="J224" s="67" t="s">
        <v>169</v>
      </c>
    </row>
    <row r="225" spans="1:10" ht="20.149999999999999" customHeight="1" x14ac:dyDescent="0.35">
      <c r="A225" s="88"/>
      <c r="B225" s="93"/>
      <c r="C225" s="96" t="s">
        <v>170</v>
      </c>
      <c r="D225" s="96" t="s">
        <v>20</v>
      </c>
      <c r="E225" s="92" t="s">
        <v>94</v>
      </c>
      <c r="F225" s="16" t="s">
        <v>15</v>
      </c>
      <c r="G225" s="76">
        <v>100</v>
      </c>
      <c r="H225" s="76">
        <v>0</v>
      </c>
      <c r="I225" s="10">
        <f t="shared" ref="I225:I227" si="37">H225/G225</f>
        <v>0</v>
      </c>
      <c r="J225" s="28"/>
    </row>
    <row r="226" spans="1:10" ht="20.149999999999999" customHeight="1" x14ac:dyDescent="0.35">
      <c r="A226" s="88"/>
      <c r="B226" s="93"/>
      <c r="C226" s="97"/>
      <c r="D226" s="97"/>
      <c r="E226" s="93"/>
      <c r="F226" s="16" t="s">
        <v>16</v>
      </c>
      <c r="G226" s="78">
        <v>200</v>
      </c>
      <c r="H226" s="78">
        <v>426</v>
      </c>
      <c r="I226" s="10">
        <f t="shared" si="37"/>
        <v>2.13</v>
      </c>
      <c r="J226" s="38"/>
    </row>
    <row r="227" spans="1:10" ht="56" customHeight="1" x14ac:dyDescent="0.35">
      <c r="A227" s="88"/>
      <c r="B227" s="93"/>
      <c r="C227" s="97"/>
      <c r="D227" s="97"/>
      <c r="E227" s="93"/>
      <c r="F227" s="16" t="s">
        <v>17</v>
      </c>
      <c r="G227" s="78">
        <v>500</v>
      </c>
      <c r="H227" s="78">
        <v>2016</v>
      </c>
      <c r="I227" s="60">
        <f t="shared" si="37"/>
        <v>4.032</v>
      </c>
      <c r="J227" s="38" t="s">
        <v>171</v>
      </c>
    </row>
    <row r="228" spans="1:10" ht="20.149999999999999" customHeight="1" x14ac:dyDescent="0.35">
      <c r="A228" s="88"/>
      <c r="B228" s="93"/>
      <c r="C228" s="97"/>
      <c r="D228" s="97"/>
      <c r="E228" s="93"/>
      <c r="F228" s="15" t="s">
        <v>18</v>
      </c>
      <c r="G228" s="17">
        <f>SUM(G225:G227)</f>
        <v>800</v>
      </c>
      <c r="H228" s="17">
        <f>SUM(H225:H227)</f>
        <v>2442</v>
      </c>
      <c r="I228" s="59">
        <f>H228/G228</f>
        <v>3.0525000000000002</v>
      </c>
      <c r="J228" s="57" t="s">
        <v>172</v>
      </c>
    </row>
    <row r="229" spans="1:10" ht="20.149999999999999" customHeight="1" x14ac:dyDescent="0.35">
      <c r="A229" s="87">
        <v>23</v>
      </c>
      <c r="B229" s="92" t="s">
        <v>173</v>
      </c>
      <c r="C229" s="96" t="s">
        <v>174</v>
      </c>
      <c r="D229" s="96" t="s">
        <v>13</v>
      </c>
      <c r="E229" s="92" t="s">
        <v>156</v>
      </c>
      <c r="F229" s="16" t="s">
        <v>15</v>
      </c>
      <c r="G229" s="76">
        <v>1</v>
      </c>
      <c r="H229" s="76">
        <v>1</v>
      </c>
      <c r="I229" s="10">
        <f t="shared" ref="I229:I231" si="38">H229/G229</f>
        <v>1</v>
      </c>
      <c r="J229" s="28"/>
    </row>
    <row r="230" spans="1:10" ht="20.149999999999999" customHeight="1" x14ac:dyDescent="0.35">
      <c r="A230" s="88"/>
      <c r="B230" s="93"/>
      <c r="C230" s="97"/>
      <c r="D230" s="97"/>
      <c r="E230" s="93"/>
      <c r="F230" s="16" t="s">
        <v>16</v>
      </c>
      <c r="G230" s="78">
        <v>2</v>
      </c>
      <c r="H230" s="78">
        <v>6</v>
      </c>
      <c r="I230" s="10">
        <f t="shared" si="38"/>
        <v>3</v>
      </c>
      <c r="J230" s="38"/>
    </row>
    <row r="231" spans="1:10" ht="69" customHeight="1" x14ac:dyDescent="0.35">
      <c r="A231" s="88"/>
      <c r="B231" s="93"/>
      <c r="C231" s="97"/>
      <c r="D231" s="97"/>
      <c r="E231" s="93"/>
      <c r="F231" s="16" t="s">
        <v>17</v>
      </c>
      <c r="G231" s="78">
        <v>5</v>
      </c>
      <c r="H231" s="78">
        <v>4</v>
      </c>
      <c r="I231" s="60">
        <f t="shared" si="38"/>
        <v>0.8</v>
      </c>
      <c r="J231" s="38" t="s">
        <v>175</v>
      </c>
    </row>
    <row r="232" spans="1:10" ht="126.5" customHeight="1" x14ac:dyDescent="0.35">
      <c r="A232" s="88"/>
      <c r="B232" s="93"/>
      <c r="C232" s="97"/>
      <c r="D232" s="97"/>
      <c r="E232" s="93"/>
      <c r="F232" s="15" t="s">
        <v>18</v>
      </c>
      <c r="G232" s="17">
        <f>SUM(G229:G231)</f>
        <v>8</v>
      </c>
      <c r="H232" s="17">
        <f>SUM(H229:H231)</f>
        <v>11</v>
      </c>
      <c r="I232" s="59">
        <f>H232/G232</f>
        <v>1.375</v>
      </c>
      <c r="J232" s="57" t="s">
        <v>323</v>
      </c>
    </row>
    <row r="233" spans="1:10" ht="20.149999999999999" customHeight="1" x14ac:dyDescent="0.35">
      <c r="A233" s="88"/>
      <c r="B233" s="93"/>
      <c r="C233" s="96" t="s">
        <v>176</v>
      </c>
      <c r="D233" s="96" t="s">
        <v>20</v>
      </c>
      <c r="E233" s="92" t="s">
        <v>94</v>
      </c>
      <c r="F233" s="16" t="s">
        <v>15</v>
      </c>
      <c r="G233" s="76">
        <v>100</v>
      </c>
      <c r="H233" s="76">
        <v>352</v>
      </c>
      <c r="I233" s="10">
        <f t="shared" ref="I233:I235" si="39">H233/G233</f>
        <v>3.52</v>
      </c>
      <c r="J233" s="28"/>
    </row>
    <row r="234" spans="1:10" ht="20.149999999999999" customHeight="1" x14ac:dyDescent="0.35">
      <c r="A234" s="88"/>
      <c r="B234" s="93"/>
      <c r="C234" s="97"/>
      <c r="D234" s="97"/>
      <c r="E234" s="93"/>
      <c r="F234" s="16" t="s">
        <v>16</v>
      </c>
      <c r="G234" s="78">
        <v>200</v>
      </c>
      <c r="H234" s="78">
        <v>4971</v>
      </c>
      <c r="I234" s="10">
        <f t="shared" si="39"/>
        <v>24.855</v>
      </c>
      <c r="J234" s="38"/>
    </row>
    <row r="235" spans="1:10" ht="137.5" customHeight="1" x14ac:dyDescent="0.35">
      <c r="A235" s="88"/>
      <c r="B235" s="93"/>
      <c r="C235" s="97"/>
      <c r="D235" s="97"/>
      <c r="E235" s="93"/>
      <c r="F235" s="16" t="s">
        <v>17</v>
      </c>
      <c r="G235" s="78">
        <v>500</v>
      </c>
      <c r="H235" s="78">
        <v>429</v>
      </c>
      <c r="I235" s="60">
        <f t="shared" si="39"/>
        <v>0.85799999999999998</v>
      </c>
      <c r="J235" s="65" t="s">
        <v>177</v>
      </c>
    </row>
    <row r="236" spans="1:10" ht="101.5" customHeight="1" x14ac:dyDescent="0.35">
      <c r="A236" s="88"/>
      <c r="B236" s="93"/>
      <c r="C236" s="97"/>
      <c r="D236" s="97"/>
      <c r="E236" s="93"/>
      <c r="F236" s="15" t="s">
        <v>18</v>
      </c>
      <c r="G236" s="17">
        <f>SUM(G233:G235)</f>
        <v>800</v>
      </c>
      <c r="H236" s="17">
        <f>SUM(H233:H235)</f>
        <v>5752</v>
      </c>
      <c r="I236" s="59">
        <f>H236/G236</f>
        <v>7.19</v>
      </c>
      <c r="J236" s="57" t="s">
        <v>324</v>
      </c>
    </row>
    <row r="237" spans="1:10" ht="20.149999999999999" customHeight="1" x14ac:dyDescent="0.35">
      <c r="A237" s="107">
        <v>24</v>
      </c>
      <c r="B237" s="92" t="s">
        <v>178</v>
      </c>
      <c r="C237" s="96" t="s">
        <v>179</v>
      </c>
      <c r="D237" s="96" t="s">
        <v>13</v>
      </c>
      <c r="E237" s="92" t="s">
        <v>156</v>
      </c>
      <c r="F237" s="16" t="s">
        <v>15</v>
      </c>
      <c r="G237" s="76">
        <v>1</v>
      </c>
      <c r="H237" s="76">
        <v>1</v>
      </c>
      <c r="I237" s="10">
        <f t="shared" ref="I237:I239" si="40">H237/G237</f>
        <v>1</v>
      </c>
      <c r="J237" s="28"/>
    </row>
    <row r="238" spans="1:10" ht="20.149999999999999" customHeight="1" x14ac:dyDescent="0.35">
      <c r="A238" s="97"/>
      <c r="B238" s="93"/>
      <c r="C238" s="97"/>
      <c r="D238" s="97"/>
      <c r="E238" s="93"/>
      <c r="F238" s="16" t="s">
        <v>16</v>
      </c>
      <c r="G238" s="78">
        <v>2</v>
      </c>
      <c r="H238" s="78">
        <v>5</v>
      </c>
      <c r="I238" s="10">
        <f t="shared" si="40"/>
        <v>2.5</v>
      </c>
      <c r="J238" s="38"/>
    </row>
    <row r="239" spans="1:10" ht="95" customHeight="1" x14ac:dyDescent="0.35">
      <c r="A239" s="97"/>
      <c r="B239" s="93"/>
      <c r="C239" s="97"/>
      <c r="D239" s="97"/>
      <c r="E239" s="93"/>
      <c r="F239" s="16" t="s">
        <v>17</v>
      </c>
      <c r="G239" s="78">
        <v>5</v>
      </c>
      <c r="H239" s="78">
        <v>4</v>
      </c>
      <c r="I239" s="60">
        <f t="shared" si="40"/>
        <v>0.8</v>
      </c>
      <c r="J239" s="38" t="s">
        <v>180</v>
      </c>
    </row>
    <row r="240" spans="1:10" ht="113.5" customHeight="1" x14ac:dyDescent="0.35">
      <c r="A240" s="97"/>
      <c r="B240" s="93"/>
      <c r="C240" s="97"/>
      <c r="D240" s="97"/>
      <c r="E240" s="93"/>
      <c r="F240" s="15" t="s">
        <v>18</v>
      </c>
      <c r="G240" s="17">
        <f>SUM(G237:G239)</f>
        <v>8</v>
      </c>
      <c r="H240" s="17">
        <f>SUM(H237:H239)</f>
        <v>10</v>
      </c>
      <c r="I240" s="59">
        <f>H240/G240</f>
        <v>1.25</v>
      </c>
      <c r="J240" s="57" t="s">
        <v>325</v>
      </c>
    </row>
    <row r="241" spans="1:10" ht="20.149999999999999" customHeight="1" x14ac:dyDescent="0.35">
      <c r="A241" s="97"/>
      <c r="B241" s="93"/>
      <c r="C241" s="96" t="s">
        <v>181</v>
      </c>
      <c r="D241" s="96" t="s">
        <v>20</v>
      </c>
      <c r="E241" s="92" t="s">
        <v>94</v>
      </c>
      <c r="F241" s="16" t="s">
        <v>15</v>
      </c>
      <c r="G241" s="76">
        <v>75</v>
      </c>
      <c r="H241" s="76">
        <v>160</v>
      </c>
      <c r="I241" s="10">
        <f t="shared" ref="I241:I243" si="41">H241/G241</f>
        <v>2.1333333333333333</v>
      </c>
      <c r="J241" s="28"/>
    </row>
    <row r="242" spans="1:10" ht="20.149999999999999" customHeight="1" x14ac:dyDescent="0.35">
      <c r="A242" s="97"/>
      <c r="B242" s="93"/>
      <c r="C242" s="97"/>
      <c r="D242" s="97"/>
      <c r="E242" s="93"/>
      <c r="F242" s="16" t="s">
        <v>16</v>
      </c>
      <c r="G242" s="78">
        <v>150</v>
      </c>
      <c r="H242" s="78">
        <v>1232</v>
      </c>
      <c r="I242" s="10">
        <f t="shared" si="41"/>
        <v>8.2133333333333329</v>
      </c>
      <c r="J242" s="28"/>
    </row>
    <row r="243" spans="1:10" ht="79.5" customHeight="1" x14ac:dyDescent="0.35">
      <c r="A243" s="97"/>
      <c r="B243" s="93"/>
      <c r="C243" s="97"/>
      <c r="D243" s="97"/>
      <c r="E243" s="93"/>
      <c r="F243" s="16" t="s">
        <v>17</v>
      </c>
      <c r="G243" s="78">
        <v>375</v>
      </c>
      <c r="H243" s="78">
        <v>578</v>
      </c>
      <c r="I243" s="60">
        <f t="shared" si="41"/>
        <v>1.5413333333333334</v>
      </c>
      <c r="J243" s="38" t="s">
        <v>182</v>
      </c>
    </row>
    <row r="244" spans="1:10" ht="66.5" customHeight="1" x14ac:dyDescent="0.35">
      <c r="A244" s="97"/>
      <c r="B244" s="93"/>
      <c r="C244" s="97"/>
      <c r="D244" s="97"/>
      <c r="E244" s="93"/>
      <c r="F244" s="15" t="s">
        <v>18</v>
      </c>
      <c r="G244" s="17">
        <f>SUM(G241:G243)</f>
        <v>600</v>
      </c>
      <c r="H244" s="17">
        <f>SUM(H241:H243)</f>
        <v>1970</v>
      </c>
      <c r="I244" s="59">
        <f>H244/G244</f>
        <v>3.2833333333333332</v>
      </c>
      <c r="J244" s="57" t="s">
        <v>183</v>
      </c>
    </row>
    <row r="245" spans="1:10" ht="20.149999999999999" customHeight="1" x14ac:dyDescent="0.35">
      <c r="A245" s="107">
        <v>25</v>
      </c>
      <c r="B245" s="92" t="s">
        <v>184</v>
      </c>
      <c r="C245" s="96" t="s">
        <v>185</v>
      </c>
      <c r="D245" s="96" t="s">
        <v>13</v>
      </c>
      <c r="E245" s="92" t="s">
        <v>156</v>
      </c>
      <c r="F245" s="16" t="s">
        <v>15</v>
      </c>
      <c r="G245" s="76">
        <v>1</v>
      </c>
      <c r="H245" s="76">
        <v>1</v>
      </c>
      <c r="I245" s="10">
        <f t="shared" ref="I245:I247" si="42">H245/G245</f>
        <v>1</v>
      </c>
      <c r="J245" s="28"/>
    </row>
    <row r="246" spans="1:10" ht="20.149999999999999" customHeight="1" x14ac:dyDescent="0.35">
      <c r="A246" s="97"/>
      <c r="B246" s="93"/>
      <c r="C246" s="97"/>
      <c r="D246" s="97"/>
      <c r="E246" s="93"/>
      <c r="F246" s="16" t="s">
        <v>16</v>
      </c>
      <c r="G246" s="78">
        <v>2</v>
      </c>
      <c r="H246" s="78">
        <v>6</v>
      </c>
      <c r="I246" s="10">
        <f t="shared" si="42"/>
        <v>3</v>
      </c>
      <c r="J246" s="38"/>
    </row>
    <row r="247" spans="1:10" ht="70.5" customHeight="1" x14ac:dyDescent="0.35">
      <c r="A247" s="97"/>
      <c r="B247" s="93"/>
      <c r="C247" s="97"/>
      <c r="D247" s="97"/>
      <c r="E247" s="93"/>
      <c r="F247" s="16" t="s">
        <v>17</v>
      </c>
      <c r="G247" s="78">
        <v>5</v>
      </c>
      <c r="H247" s="78">
        <v>3</v>
      </c>
      <c r="I247" s="60">
        <f t="shared" si="42"/>
        <v>0.6</v>
      </c>
      <c r="J247" s="68" t="s">
        <v>186</v>
      </c>
    </row>
    <row r="248" spans="1:10" ht="128" customHeight="1" x14ac:dyDescent="0.35">
      <c r="A248" s="97"/>
      <c r="B248" s="93"/>
      <c r="C248" s="97"/>
      <c r="D248" s="97"/>
      <c r="E248" s="93"/>
      <c r="F248" s="15" t="s">
        <v>18</v>
      </c>
      <c r="G248" s="17">
        <f>SUM(G245:G247)</f>
        <v>8</v>
      </c>
      <c r="H248" s="17">
        <f>SUM(H245:H247)</f>
        <v>10</v>
      </c>
      <c r="I248" s="59">
        <f>H248/G248</f>
        <v>1.25</v>
      </c>
      <c r="J248" s="57" t="s">
        <v>187</v>
      </c>
    </row>
    <row r="249" spans="1:10" ht="20.149999999999999" customHeight="1" x14ac:dyDescent="0.35">
      <c r="A249" s="97"/>
      <c r="B249" s="93"/>
      <c r="C249" s="96" t="s">
        <v>188</v>
      </c>
      <c r="D249" s="96" t="s">
        <v>20</v>
      </c>
      <c r="E249" s="92" t="s">
        <v>94</v>
      </c>
      <c r="F249" s="16" t="s">
        <v>15</v>
      </c>
      <c r="G249" s="76">
        <v>75</v>
      </c>
      <c r="H249" s="76">
        <v>75</v>
      </c>
      <c r="I249" s="10">
        <f t="shared" ref="I249:I251" si="43">H249/G249</f>
        <v>1</v>
      </c>
      <c r="J249" s="28"/>
    </row>
    <row r="250" spans="1:10" ht="20.149999999999999" customHeight="1" x14ac:dyDescent="0.35">
      <c r="A250" s="97"/>
      <c r="B250" s="93"/>
      <c r="C250" s="97"/>
      <c r="D250" s="97"/>
      <c r="E250" s="93"/>
      <c r="F250" s="16" t="s">
        <v>16</v>
      </c>
      <c r="G250" s="78">
        <v>150</v>
      </c>
      <c r="H250" s="78">
        <v>521</v>
      </c>
      <c r="I250" s="10">
        <f t="shared" si="43"/>
        <v>3.4733333333333332</v>
      </c>
      <c r="J250" s="38"/>
    </row>
    <row r="251" spans="1:10" ht="83.5" customHeight="1" x14ac:dyDescent="0.35">
      <c r="A251" s="97"/>
      <c r="B251" s="93"/>
      <c r="C251" s="97"/>
      <c r="D251" s="97"/>
      <c r="E251" s="93"/>
      <c r="F251" s="16" t="s">
        <v>17</v>
      </c>
      <c r="G251" s="78">
        <v>375</v>
      </c>
      <c r="H251" s="78">
        <v>145</v>
      </c>
      <c r="I251" s="60">
        <f t="shared" si="43"/>
        <v>0.38666666666666666</v>
      </c>
      <c r="J251" s="65" t="s">
        <v>326</v>
      </c>
    </row>
    <row r="252" spans="1:10" ht="77" customHeight="1" x14ac:dyDescent="0.35">
      <c r="A252" s="97"/>
      <c r="B252" s="93"/>
      <c r="C252" s="97"/>
      <c r="D252" s="97"/>
      <c r="E252" s="93"/>
      <c r="F252" s="15" t="s">
        <v>18</v>
      </c>
      <c r="G252" s="17">
        <f>SUM(G249:G251)</f>
        <v>600</v>
      </c>
      <c r="H252" s="17">
        <f>SUM(H249:H251)</f>
        <v>741</v>
      </c>
      <c r="I252" s="59">
        <f>H252/G252</f>
        <v>1.2350000000000001</v>
      </c>
      <c r="J252" s="57" t="s">
        <v>189</v>
      </c>
    </row>
    <row r="253" spans="1:10" ht="20.149999999999999" customHeight="1" x14ac:dyDescent="0.35">
      <c r="A253" s="107">
        <v>26</v>
      </c>
      <c r="B253" s="92" t="s">
        <v>190</v>
      </c>
      <c r="C253" s="96" t="s">
        <v>191</v>
      </c>
      <c r="D253" s="96" t="s">
        <v>13</v>
      </c>
      <c r="E253" s="92" t="s">
        <v>156</v>
      </c>
      <c r="F253" s="16" t="s">
        <v>15</v>
      </c>
      <c r="G253" s="76">
        <v>1</v>
      </c>
      <c r="H253" s="76">
        <v>0</v>
      </c>
      <c r="I253" s="10">
        <f t="shared" ref="I253:I255" si="44">H253/G253</f>
        <v>0</v>
      </c>
      <c r="J253" s="28"/>
    </row>
    <row r="254" spans="1:10" ht="20.149999999999999" customHeight="1" x14ac:dyDescent="0.35">
      <c r="A254" s="97"/>
      <c r="B254" s="93"/>
      <c r="C254" s="97"/>
      <c r="D254" s="97"/>
      <c r="E254" s="93"/>
      <c r="F254" s="16" t="s">
        <v>16</v>
      </c>
      <c r="G254" s="78">
        <v>2</v>
      </c>
      <c r="H254" s="78">
        <v>6</v>
      </c>
      <c r="I254" s="10">
        <f t="shared" si="44"/>
        <v>3</v>
      </c>
      <c r="J254" s="38"/>
    </row>
    <row r="255" spans="1:10" ht="20.149999999999999" customHeight="1" x14ac:dyDescent="0.35">
      <c r="A255" s="97"/>
      <c r="B255" s="93"/>
      <c r="C255" s="97"/>
      <c r="D255" s="97"/>
      <c r="E255" s="93"/>
      <c r="F255" s="16" t="s">
        <v>17</v>
      </c>
      <c r="G255" s="78">
        <v>5</v>
      </c>
      <c r="H255" s="78">
        <v>5</v>
      </c>
      <c r="I255" s="10">
        <f t="shared" si="44"/>
        <v>1</v>
      </c>
      <c r="J255" s="38"/>
    </row>
    <row r="256" spans="1:10" ht="125" customHeight="1" x14ac:dyDescent="0.35">
      <c r="A256" s="97"/>
      <c r="B256" s="93"/>
      <c r="C256" s="97"/>
      <c r="D256" s="97"/>
      <c r="E256" s="93"/>
      <c r="F256" s="15" t="s">
        <v>18</v>
      </c>
      <c r="G256" s="17">
        <f>SUM(G253:G255)</f>
        <v>8</v>
      </c>
      <c r="H256" s="17">
        <f>SUM(H253:H255)</f>
        <v>11</v>
      </c>
      <c r="I256" s="59">
        <f>H256/G256</f>
        <v>1.375</v>
      </c>
      <c r="J256" s="57" t="s">
        <v>327</v>
      </c>
    </row>
    <row r="257" spans="1:10" ht="20.149999999999999" customHeight="1" x14ac:dyDescent="0.35">
      <c r="A257" s="97"/>
      <c r="B257" s="93"/>
      <c r="C257" s="96" t="s">
        <v>192</v>
      </c>
      <c r="D257" s="96" t="s">
        <v>20</v>
      </c>
      <c r="E257" s="92" t="s">
        <v>94</v>
      </c>
      <c r="F257" s="16" t="s">
        <v>15</v>
      </c>
      <c r="G257" s="76">
        <v>100</v>
      </c>
      <c r="H257" s="76">
        <v>0</v>
      </c>
      <c r="I257" s="10">
        <f t="shared" ref="I257:I259" si="45">H257/G257</f>
        <v>0</v>
      </c>
      <c r="J257" s="28"/>
    </row>
    <row r="258" spans="1:10" ht="20.149999999999999" customHeight="1" x14ac:dyDescent="0.35">
      <c r="A258" s="97"/>
      <c r="B258" s="93"/>
      <c r="C258" s="97"/>
      <c r="D258" s="97"/>
      <c r="E258" s="93"/>
      <c r="F258" s="16" t="s">
        <v>16</v>
      </c>
      <c r="G258" s="78">
        <v>200</v>
      </c>
      <c r="H258" s="78">
        <v>1443</v>
      </c>
      <c r="I258" s="10">
        <f t="shared" si="45"/>
        <v>7.2149999999999999</v>
      </c>
      <c r="J258" s="28"/>
    </row>
    <row r="259" spans="1:10" ht="83.5" customHeight="1" x14ac:dyDescent="0.35">
      <c r="A259" s="97"/>
      <c r="B259" s="93"/>
      <c r="C259" s="97"/>
      <c r="D259" s="97"/>
      <c r="E259" s="93"/>
      <c r="F259" s="16" t="s">
        <v>17</v>
      </c>
      <c r="G259" s="78">
        <v>500</v>
      </c>
      <c r="H259" s="78">
        <v>1196</v>
      </c>
      <c r="I259" s="60">
        <f t="shared" si="45"/>
        <v>2.3919999999999999</v>
      </c>
      <c r="J259" s="65" t="s">
        <v>193</v>
      </c>
    </row>
    <row r="260" spans="1:10" ht="98" customHeight="1" x14ac:dyDescent="0.35">
      <c r="A260" s="97"/>
      <c r="B260" s="93"/>
      <c r="C260" s="97"/>
      <c r="D260" s="97"/>
      <c r="E260" s="93"/>
      <c r="F260" s="15" t="s">
        <v>18</v>
      </c>
      <c r="G260" s="17">
        <f>SUM(G257:G259)</f>
        <v>800</v>
      </c>
      <c r="H260" s="17">
        <f>SUM(H257:H259)</f>
        <v>2639</v>
      </c>
      <c r="I260" s="59">
        <f>H260/G260</f>
        <v>3.2987500000000001</v>
      </c>
      <c r="J260" s="57" t="s">
        <v>194</v>
      </c>
    </row>
    <row r="261" spans="1:10" ht="20.149999999999999" customHeight="1" x14ac:dyDescent="0.35">
      <c r="A261" s="107">
        <v>27</v>
      </c>
      <c r="B261" s="92" t="s">
        <v>195</v>
      </c>
      <c r="C261" s="96" t="s">
        <v>196</v>
      </c>
      <c r="D261" s="96" t="s">
        <v>13</v>
      </c>
      <c r="E261" s="92" t="s">
        <v>156</v>
      </c>
      <c r="F261" s="16" t="s">
        <v>15</v>
      </c>
      <c r="G261" s="76">
        <v>1</v>
      </c>
      <c r="H261" s="76">
        <v>0</v>
      </c>
      <c r="I261" s="10">
        <f t="shared" ref="I261:I263" si="46">H261/G261</f>
        <v>0</v>
      </c>
      <c r="J261" s="28"/>
    </row>
    <row r="262" spans="1:10" ht="20.149999999999999" customHeight="1" x14ac:dyDescent="0.35">
      <c r="A262" s="97"/>
      <c r="B262" s="93"/>
      <c r="C262" s="97"/>
      <c r="D262" s="97"/>
      <c r="E262" s="93"/>
      <c r="F262" s="16" t="s">
        <v>16</v>
      </c>
      <c r="G262" s="78">
        <v>2</v>
      </c>
      <c r="H262" s="78">
        <v>5</v>
      </c>
      <c r="I262" s="10">
        <f t="shared" si="46"/>
        <v>2.5</v>
      </c>
      <c r="J262" s="38"/>
    </row>
    <row r="263" spans="1:10" ht="59" customHeight="1" x14ac:dyDescent="0.35">
      <c r="A263" s="97"/>
      <c r="B263" s="93"/>
      <c r="C263" s="97"/>
      <c r="D263" s="97"/>
      <c r="E263" s="93"/>
      <c r="F263" s="16" t="s">
        <v>17</v>
      </c>
      <c r="G263" s="78">
        <v>5</v>
      </c>
      <c r="H263" s="78">
        <v>3</v>
      </c>
      <c r="I263" s="60">
        <f t="shared" si="46"/>
        <v>0.6</v>
      </c>
      <c r="J263" s="38" t="s">
        <v>197</v>
      </c>
    </row>
    <row r="264" spans="1:10" ht="20.149999999999999" customHeight="1" x14ac:dyDescent="0.35">
      <c r="A264" s="97"/>
      <c r="B264" s="93"/>
      <c r="C264" s="97"/>
      <c r="D264" s="97"/>
      <c r="E264" s="93"/>
      <c r="F264" s="15" t="s">
        <v>18</v>
      </c>
      <c r="G264" s="17">
        <f>SUM(G261:G263)</f>
        <v>8</v>
      </c>
      <c r="H264" s="17">
        <f>SUM(H261:H263)</f>
        <v>8</v>
      </c>
      <c r="I264" s="18">
        <f>H264/G264</f>
        <v>1</v>
      </c>
      <c r="J264" s="39"/>
    </row>
    <row r="265" spans="1:10" ht="20.149999999999999" customHeight="1" x14ac:dyDescent="0.35">
      <c r="A265" s="97"/>
      <c r="B265" s="93"/>
      <c r="C265" s="96" t="s">
        <v>198</v>
      </c>
      <c r="D265" s="96" t="s">
        <v>20</v>
      </c>
      <c r="E265" s="92" t="s">
        <v>94</v>
      </c>
      <c r="F265" s="16" t="s">
        <v>15</v>
      </c>
      <c r="G265" s="76">
        <v>100</v>
      </c>
      <c r="H265" s="76">
        <v>0</v>
      </c>
      <c r="I265" s="10">
        <f t="shared" ref="I265:I266" si="47">H265/G265</f>
        <v>0</v>
      </c>
      <c r="J265" s="28"/>
    </row>
    <row r="266" spans="1:10" ht="20.149999999999999" customHeight="1" x14ac:dyDescent="0.35">
      <c r="A266" s="97"/>
      <c r="B266" s="93"/>
      <c r="C266" s="97"/>
      <c r="D266" s="97"/>
      <c r="E266" s="93"/>
      <c r="F266" s="16" t="s">
        <v>16</v>
      </c>
      <c r="G266" s="78">
        <v>200</v>
      </c>
      <c r="H266" s="78">
        <v>1050</v>
      </c>
      <c r="I266" s="10">
        <f t="shared" si="47"/>
        <v>5.25</v>
      </c>
      <c r="J266" s="28"/>
    </row>
    <row r="267" spans="1:10" ht="83" customHeight="1" x14ac:dyDescent="0.35">
      <c r="A267" s="97"/>
      <c r="B267" s="93"/>
      <c r="C267" s="97"/>
      <c r="D267" s="97"/>
      <c r="E267" s="93"/>
      <c r="F267" s="16" t="s">
        <v>17</v>
      </c>
      <c r="G267" s="78">
        <v>500</v>
      </c>
      <c r="H267" s="78">
        <v>1392</v>
      </c>
      <c r="I267" s="60">
        <f t="shared" ref="I267:I283" si="48">H267/G267</f>
        <v>2.7839999999999998</v>
      </c>
      <c r="J267" s="65" t="s">
        <v>328</v>
      </c>
    </row>
    <row r="268" spans="1:10" ht="20.149999999999999" customHeight="1" x14ac:dyDescent="0.35">
      <c r="A268" s="97"/>
      <c r="B268" s="93"/>
      <c r="C268" s="97"/>
      <c r="D268" s="97"/>
      <c r="E268" s="93"/>
      <c r="F268" s="15" t="s">
        <v>18</v>
      </c>
      <c r="G268" s="17">
        <f>SUM(G265:G267)</f>
        <v>800</v>
      </c>
      <c r="H268" s="17">
        <f>SUM(H265:H267)</f>
        <v>2442</v>
      </c>
      <c r="I268" s="59">
        <f>H268/G268</f>
        <v>3.0525000000000002</v>
      </c>
      <c r="J268" s="67" t="s">
        <v>199</v>
      </c>
    </row>
    <row r="269" spans="1:10" ht="20.149999999999999" customHeight="1" x14ac:dyDescent="0.35">
      <c r="A269" s="107">
        <v>28</v>
      </c>
      <c r="B269" s="92" t="s">
        <v>200</v>
      </c>
      <c r="C269" s="96" t="s">
        <v>201</v>
      </c>
      <c r="D269" s="96" t="s">
        <v>13</v>
      </c>
      <c r="E269" s="92" t="s">
        <v>156</v>
      </c>
      <c r="F269" s="16" t="s">
        <v>15</v>
      </c>
      <c r="G269" s="76">
        <v>1</v>
      </c>
      <c r="H269" s="76">
        <v>1</v>
      </c>
      <c r="I269" s="10">
        <f t="shared" si="48"/>
        <v>1</v>
      </c>
      <c r="J269" s="28"/>
    </row>
    <row r="270" spans="1:10" ht="20.149999999999999" customHeight="1" x14ac:dyDescent="0.35">
      <c r="A270" s="97"/>
      <c r="B270" s="93"/>
      <c r="C270" s="97"/>
      <c r="D270" s="97"/>
      <c r="E270" s="93"/>
      <c r="F270" s="16" t="s">
        <v>16</v>
      </c>
      <c r="G270" s="78">
        <v>2</v>
      </c>
      <c r="H270" s="78">
        <v>4</v>
      </c>
      <c r="I270" s="10">
        <f t="shared" si="48"/>
        <v>2</v>
      </c>
      <c r="J270" s="38"/>
    </row>
    <row r="271" spans="1:10" ht="20.149999999999999" customHeight="1" x14ac:dyDescent="0.35">
      <c r="A271" s="97"/>
      <c r="B271" s="93"/>
      <c r="C271" s="97"/>
      <c r="D271" s="97"/>
      <c r="E271" s="93"/>
      <c r="F271" s="16" t="s">
        <v>17</v>
      </c>
      <c r="G271" s="78">
        <v>5</v>
      </c>
      <c r="H271" s="78">
        <v>5</v>
      </c>
      <c r="I271" s="10">
        <f t="shared" si="48"/>
        <v>1</v>
      </c>
      <c r="J271" s="38"/>
    </row>
    <row r="272" spans="1:10" ht="110.5" customHeight="1" x14ac:dyDescent="0.35">
      <c r="A272" s="97"/>
      <c r="B272" s="93"/>
      <c r="C272" s="97"/>
      <c r="D272" s="97"/>
      <c r="E272" s="93"/>
      <c r="F272" s="15" t="s">
        <v>18</v>
      </c>
      <c r="G272" s="17">
        <f>SUM(G269:G271)</f>
        <v>8</v>
      </c>
      <c r="H272" s="17">
        <f>SUM(H269:H271)</f>
        <v>10</v>
      </c>
      <c r="I272" s="59">
        <f>H272/G272</f>
        <v>1.25</v>
      </c>
      <c r="J272" s="57" t="s">
        <v>202</v>
      </c>
    </row>
    <row r="273" spans="1:10" ht="20.149999999999999" customHeight="1" x14ac:dyDescent="0.35">
      <c r="A273" s="97"/>
      <c r="B273" s="93"/>
      <c r="C273" s="96" t="s">
        <v>203</v>
      </c>
      <c r="D273" s="96" t="s">
        <v>20</v>
      </c>
      <c r="E273" s="92" t="s">
        <v>94</v>
      </c>
      <c r="F273" s="16" t="s">
        <v>15</v>
      </c>
      <c r="G273" s="76">
        <v>100</v>
      </c>
      <c r="H273" s="76">
        <v>182</v>
      </c>
      <c r="I273" s="10">
        <f t="shared" si="48"/>
        <v>1.82</v>
      </c>
      <c r="J273" s="28"/>
    </row>
    <row r="274" spans="1:10" ht="20.149999999999999" customHeight="1" x14ac:dyDescent="0.35">
      <c r="A274" s="97"/>
      <c r="B274" s="93"/>
      <c r="C274" s="97"/>
      <c r="D274" s="97"/>
      <c r="E274" s="93"/>
      <c r="F274" s="16" t="s">
        <v>16</v>
      </c>
      <c r="G274" s="78">
        <v>200</v>
      </c>
      <c r="H274" s="78">
        <v>505</v>
      </c>
      <c r="I274" s="10">
        <f t="shared" si="48"/>
        <v>2.5249999999999999</v>
      </c>
      <c r="J274" s="38"/>
    </row>
    <row r="275" spans="1:10" ht="100.5" customHeight="1" x14ac:dyDescent="0.35">
      <c r="A275" s="97"/>
      <c r="B275" s="93"/>
      <c r="C275" s="97"/>
      <c r="D275" s="97"/>
      <c r="E275" s="93"/>
      <c r="F275" s="16" t="s">
        <v>17</v>
      </c>
      <c r="G275" s="78">
        <v>500</v>
      </c>
      <c r="H275" s="78">
        <v>274</v>
      </c>
      <c r="I275" s="60">
        <f t="shared" si="48"/>
        <v>0.54800000000000004</v>
      </c>
      <c r="J275" s="38" t="s">
        <v>329</v>
      </c>
    </row>
    <row r="276" spans="1:10" ht="89.5" customHeight="1" x14ac:dyDescent="0.35">
      <c r="A276" s="97"/>
      <c r="B276" s="93"/>
      <c r="C276" s="97"/>
      <c r="D276" s="97"/>
      <c r="E276" s="93"/>
      <c r="F276" s="15" t="s">
        <v>18</v>
      </c>
      <c r="G276" s="17">
        <f>SUM(G273:G275)</f>
        <v>800</v>
      </c>
      <c r="H276" s="17">
        <f>SUM(H273:H275)</f>
        <v>961</v>
      </c>
      <c r="I276" s="59">
        <f>H276/G276</f>
        <v>1.2012499999999999</v>
      </c>
      <c r="J276" s="57" t="s">
        <v>330</v>
      </c>
    </row>
    <row r="277" spans="1:10" ht="20.149999999999999" customHeight="1" x14ac:dyDescent="0.35">
      <c r="A277" s="87">
        <v>29</v>
      </c>
      <c r="B277" s="89" t="s">
        <v>204</v>
      </c>
      <c r="C277" s="91" t="s">
        <v>205</v>
      </c>
      <c r="D277" s="91" t="s">
        <v>13</v>
      </c>
      <c r="E277" s="89" t="s">
        <v>206</v>
      </c>
      <c r="F277" s="21" t="s">
        <v>15</v>
      </c>
      <c r="G277" s="76">
        <v>1</v>
      </c>
      <c r="H277" s="76">
        <v>1</v>
      </c>
      <c r="I277" s="10">
        <f t="shared" si="48"/>
        <v>1</v>
      </c>
      <c r="J277" s="28"/>
    </row>
    <row r="278" spans="1:10" ht="20.149999999999999" customHeight="1" x14ac:dyDescent="0.35">
      <c r="A278" s="88"/>
      <c r="B278" s="90"/>
      <c r="C278" s="88"/>
      <c r="D278" s="88"/>
      <c r="E278" s="90"/>
      <c r="F278" s="21" t="s">
        <v>16</v>
      </c>
      <c r="G278" s="78">
        <v>3</v>
      </c>
      <c r="H278" s="78">
        <v>3</v>
      </c>
      <c r="I278" s="10">
        <f t="shared" si="48"/>
        <v>1</v>
      </c>
      <c r="J278" s="38"/>
    </row>
    <row r="279" spans="1:10" ht="151" customHeight="1" x14ac:dyDescent="0.35">
      <c r="A279" s="88"/>
      <c r="B279" s="90"/>
      <c r="C279" s="88"/>
      <c r="D279" s="88"/>
      <c r="E279" s="90"/>
      <c r="F279" s="21" t="s">
        <v>17</v>
      </c>
      <c r="G279" s="78">
        <v>5</v>
      </c>
      <c r="H279" s="78">
        <v>8</v>
      </c>
      <c r="I279" s="60">
        <f t="shared" si="48"/>
        <v>1.6</v>
      </c>
      <c r="J279" s="65" t="s">
        <v>331</v>
      </c>
    </row>
    <row r="280" spans="1:10" ht="20.149999999999999" customHeight="1" x14ac:dyDescent="0.35">
      <c r="A280" s="88"/>
      <c r="B280" s="90"/>
      <c r="C280" s="88"/>
      <c r="D280" s="88"/>
      <c r="E280" s="90"/>
      <c r="F280" s="15" t="s">
        <v>18</v>
      </c>
      <c r="G280" s="17">
        <f>SUM(G277:G279)</f>
        <v>9</v>
      </c>
      <c r="H280" s="17">
        <f>SUM(H277:H279)</f>
        <v>12</v>
      </c>
      <c r="I280" s="59">
        <f>H280/G280</f>
        <v>1.3333333333333333</v>
      </c>
      <c r="J280" s="57" t="s">
        <v>207</v>
      </c>
    </row>
    <row r="281" spans="1:10" s="9" customFormat="1" ht="20.149999999999999" customHeight="1" x14ac:dyDescent="0.35">
      <c r="A281" s="88"/>
      <c r="B281" s="90"/>
      <c r="C281" s="91" t="s">
        <v>208</v>
      </c>
      <c r="D281" s="91" t="s">
        <v>20</v>
      </c>
      <c r="E281" s="89" t="s">
        <v>94</v>
      </c>
      <c r="F281" s="21" t="s">
        <v>15</v>
      </c>
      <c r="G281" s="52">
        <v>200</v>
      </c>
      <c r="H281" s="48">
        <v>160</v>
      </c>
      <c r="I281" s="10">
        <f t="shared" si="48"/>
        <v>0.8</v>
      </c>
      <c r="J281" s="28"/>
    </row>
    <row r="282" spans="1:10" ht="20.149999999999999" customHeight="1" x14ac:dyDescent="0.35">
      <c r="A282" s="88"/>
      <c r="B282" s="90"/>
      <c r="C282" s="88"/>
      <c r="D282" s="88"/>
      <c r="E282" s="90"/>
      <c r="F282" s="21" t="s">
        <v>16</v>
      </c>
      <c r="G282" s="45">
        <v>600</v>
      </c>
      <c r="H282" s="78">
        <v>316</v>
      </c>
      <c r="I282" s="10">
        <f t="shared" si="48"/>
        <v>0.52666666666666662</v>
      </c>
      <c r="J282" s="69"/>
    </row>
    <row r="283" spans="1:10" ht="54.75" customHeight="1" x14ac:dyDescent="0.35">
      <c r="A283" s="88"/>
      <c r="B283" s="90"/>
      <c r="C283" s="88"/>
      <c r="D283" s="88"/>
      <c r="E283" s="90"/>
      <c r="F283" s="21" t="s">
        <v>17</v>
      </c>
      <c r="G283" s="45">
        <v>1000</v>
      </c>
      <c r="H283" s="78">
        <v>1143</v>
      </c>
      <c r="I283" s="60">
        <f t="shared" si="48"/>
        <v>1.143</v>
      </c>
      <c r="J283" s="38" t="s">
        <v>332</v>
      </c>
    </row>
    <row r="284" spans="1:10" ht="179" customHeight="1" x14ac:dyDescent="0.35">
      <c r="A284" s="88"/>
      <c r="B284" s="90"/>
      <c r="C284" s="88"/>
      <c r="D284" s="88"/>
      <c r="E284" s="90"/>
      <c r="F284" s="15" t="s">
        <v>18</v>
      </c>
      <c r="G284" s="41">
        <f>SUM(G281:G283)</f>
        <v>1800</v>
      </c>
      <c r="H284" s="17">
        <f>SUM(H281:H283)</f>
        <v>1619</v>
      </c>
      <c r="I284" s="59">
        <f>H284/G284</f>
        <v>0.89944444444444449</v>
      </c>
      <c r="J284" s="57" t="s">
        <v>333</v>
      </c>
    </row>
    <row r="285" spans="1:10" ht="30" customHeight="1" x14ac:dyDescent="0.35">
      <c r="A285" s="94" t="s">
        <v>209</v>
      </c>
      <c r="B285" s="95"/>
      <c r="C285" s="95"/>
      <c r="D285" s="95"/>
      <c r="E285" s="95"/>
      <c r="F285" s="95"/>
      <c r="G285" s="95"/>
      <c r="H285" s="95"/>
      <c r="I285" s="95"/>
      <c r="J285" s="95"/>
    </row>
    <row r="286" spans="1:10" ht="30" customHeight="1" x14ac:dyDescent="0.35">
      <c r="A286" s="15" t="s">
        <v>2</v>
      </c>
      <c r="B286" s="15" t="s">
        <v>3</v>
      </c>
      <c r="C286" s="15" t="s">
        <v>2</v>
      </c>
      <c r="D286" s="15" t="s">
        <v>4</v>
      </c>
      <c r="E286" s="15" t="s">
        <v>5</v>
      </c>
      <c r="F286" s="15" t="s">
        <v>6</v>
      </c>
      <c r="G286" s="12" t="s">
        <v>7</v>
      </c>
      <c r="H286" s="15" t="s">
        <v>8</v>
      </c>
      <c r="I286" s="12" t="s">
        <v>9</v>
      </c>
      <c r="J286" s="80" t="s">
        <v>10</v>
      </c>
    </row>
    <row r="287" spans="1:10" ht="20.149999999999999" customHeight="1" x14ac:dyDescent="0.35">
      <c r="A287" s="87">
        <v>30</v>
      </c>
      <c r="B287" s="89" t="s">
        <v>210</v>
      </c>
      <c r="C287" s="91" t="s">
        <v>211</v>
      </c>
      <c r="D287" s="91" t="s">
        <v>13</v>
      </c>
      <c r="E287" s="89" t="s">
        <v>141</v>
      </c>
      <c r="F287" s="21" t="s">
        <v>15</v>
      </c>
      <c r="G287" s="76" t="s">
        <v>49</v>
      </c>
      <c r="H287" s="76" t="s">
        <v>49</v>
      </c>
      <c r="I287" s="74" t="s">
        <v>49</v>
      </c>
      <c r="J287" s="28"/>
    </row>
    <row r="288" spans="1:10" ht="20.149999999999999" customHeight="1" x14ac:dyDescent="0.35">
      <c r="A288" s="88"/>
      <c r="B288" s="90"/>
      <c r="C288" s="88"/>
      <c r="D288" s="88"/>
      <c r="E288" s="90"/>
      <c r="F288" s="21" t="s">
        <v>16</v>
      </c>
      <c r="G288" s="78">
        <v>2</v>
      </c>
      <c r="H288" s="78">
        <v>2</v>
      </c>
      <c r="I288" s="10">
        <f t="shared" ref="I288" si="49">H288/G288</f>
        <v>1</v>
      </c>
      <c r="J288" s="38"/>
    </row>
    <row r="289" spans="1:11" ht="20.149999999999999" customHeight="1" x14ac:dyDescent="0.35">
      <c r="A289" s="88"/>
      <c r="B289" s="90"/>
      <c r="C289" s="88"/>
      <c r="D289" s="88"/>
      <c r="E289" s="90"/>
      <c r="F289" s="21" t="s">
        <v>17</v>
      </c>
      <c r="G289" s="76">
        <v>0</v>
      </c>
      <c r="H289" s="76" t="s">
        <v>49</v>
      </c>
      <c r="I289" s="74"/>
      <c r="J289" s="28"/>
    </row>
    <row r="290" spans="1:11" ht="20.149999999999999" customHeight="1" x14ac:dyDescent="0.35">
      <c r="A290" s="88"/>
      <c r="B290" s="90"/>
      <c r="C290" s="88"/>
      <c r="D290" s="88"/>
      <c r="E290" s="90"/>
      <c r="F290" s="15" t="s">
        <v>18</v>
      </c>
      <c r="G290" s="17">
        <f>SUM(G287:G289)</f>
        <v>2</v>
      </c>
      <c r="H290" s="17">
        <f>SUM(H287:H289)</f>
        <v>2</v>
      </c>
      <c r="I290" s="18">
        <f>H290/G290</f>
        <v>1</v>
      </c>
      <c r="J290" s="39"/>
    </row>
    <row r="291" spans="1:11" ht="20.149999999999999" customHeight="1" x14ac:dyDescent="0.35">
      <c r="A291" s="88"/>
      <c r="B291" s="90"/>
      <c r="C291" s="91" t="s">
        <v>212</v>
      </c>
      <c r="D291" s="91" t="s">
        <v>20</v>
      </c>
      <c r="E291" s="89" t="s">
        <v>213</v>
      </c>
      <c r="F291" s="21" t="s">
        <v>15</v>
      </c>
      <c r="G291" s="76" t="s">
        <v>49</v>
      </c>
      <c r="H291" s="76" t="s">
        <v>49</v>
      </c>
      <c r="I291" s="74" t="s">
        <v>49</v>
      </c>
      <c r="J291" s="38"/>
      <c r="K291" s="31"/>
    </row>
    <row r="292" spans="1:11" ht="20.149999999999999" customHeight="1" x14ac:dyDescent="0.35">
      <c r="A292" s="88"/>
      <c r="B292" s="90"/>
      <c r="C292" s="88"/>
      <c r="D292" s="88"/>
      <c r="E292" s="90"/>
      <c r="F292" s="21" t="s">
        <v>16</v>
      </c>
      <c r="G292" s="78">
        <v>200</v>
      </c>
      <c r="H292" s="78">
        <v>472</v>
      </c>
      <c r="I292" s="10">
        <f t="shared" ref="I292" si="50">H292/G292</f>
        <v>2.36</v>
      </c>
      <c r="J292" s="69"/>
      <c r="K292" s="31"/>
    </row>
    <row r="293" spans="1:11" ht="20.149999999999999" customHeight="1" x14ac:dyDescent="0.35">
      <c r="A293" s="88"/>
      <c r="B293" s="90"/>
      <c r="C293" s="88"/>
      <c r="D293" s="88"/>
      <c r="E293" s="90"/>
      <c r="F293" s="21" t="s">
        <v>17</v>
      </c>
      <c r="G293" s="76">
        <v>0</v>
      </c>
      <c r="H293" s="76">
        <v>31</v>
      </c>
      <c r="I293" s="74"/>
      <c r="J293" s="69" t="s">
        <v>214</v>
      </c>
      <c r="K293" s="31"/>
    </row>
    <row r="294" spans="1:11" ht="87.5" customHeight="1" x14ac:dyDescent="0.35">
      <c r="A294" s="88"/>
      <c r="B294" s="90"/>
      <c r="C294" s="88"/>
      <c r="D294" s="88"/>
      <c r="E294" s="90"/>
      <c r="F294" s="15" t="s">
        <v>18</v>
      </c>
      <c r="G294" s="17">
        <f>SUM(G291:G293)</f>
        <v>200</v>
      </c>
      <c r="H294" s="17">
        <f>SUM(H291:H293)</f>
        <v>503</v>
      </c>
      <c r="I294" s="59">
        <f>H294/G294</f>
        <v>2.5150000000000001</v>
      </c>
      <c r="J294" s="66" t="s">
        <v>215</v>
      </c>
    </row>
    <row r="295" spans="1:11" ht="20.149999999999999" customHeight="1" x14ac:dyDescent="0.35">
      <c r="A295" s="94" t="s">
        <v>216</v>
      </c>
      <c r="B295" s="95"/>
      <c r="C295" s="95"/>
      <c r="D295" s="95"/>
      <c r="E295" s="95"/>
      <c r="F295" s="95"/>
      <c r="G295" s="95"/>
      <c r="H295" s="95"/>
      <c r="I295" s="95"/>
      <c r="J295" s="95"/>
    </row>
    <row r="296" spans="1:11" ht="30" customHeight="1" x14ac:dyDescent="0.35">
      <c r="A296" s="94" t="s">
        <v>217</v>
      </c>
      <c r="B296" s="95"/>
      <c r="C296" s="95"/>
      <c r="D296" s="95"/>
      <c r="E296" s="95"/>
      <c r="F296" s="95"/>
      <c r="G296" s="95"/>
      <c r="H296" s="95"/>
      <c r="I296" s="95"/>
      <c r="J296" s="95"/>
    </row>
    <row r="297" spans="1:11" ht="30" customHeight="1" x14ac:dyDescent="0.35">
      <c r="A297" s="15" t="s">
        <v>2</v>
      </c>
      <c r="B297" s="15" t="s">
        <v>3</v>
      </c>
      <c r="C297" s="15" t="s">
        <v>2</v>
      </c>
      <c r="D297" s="15" t="s">
        <v>4</v>
      </c>
      <c r="E297" s="15" t="s">
        <v>5</v>
      </c>
      <c r="F297" s="15" t="s">
        <v>6</v>
      </c>
      <c r="G297" s="12" t="s">
        <v>7</v>
      </c>
      <c r="H297" s="15" t="s">
        <v>8</v>
      </c>
      <c r="I297" s="12" t="s">
        <v>9</v>
      </c>
      <c r="J297" s="80" t="s">
        <v>10</v>
      </c>
    </row>
    <row r="298" spans="1:11" ht="20.149999999999999" customHeight="1" x14ac:dyDescent="0.35">
      <c r="A298" s="87">
        <v>31</v>
      </c>
      <c r="B298" s="89" t="s">
        <v>218</v>
      </c>
      <c r="C298" s="91" t="s">
        <v>219</v>
      </c>
      <c r="D298" s="91" t="s">
        <v>13</v>
      </c>
      <c r="E298" s="89" t="s">
        <v>220</v>
      </c>
      <c r="F298" s="21" t="s">
        <v>15</v>
      </c>
      <c r="G298" s="76">
        <v>1</v>
      </c>
      <c r="H298" s="76">
        <v>1</v>
      </c>
      <c r="I298" s="10">
        <f t="shared" ref="I298:I300" si="51">H298/G298</f>
        <v>1</v>
      </c>
      <c r="J298" s="28"/>
    </row>
    <row r="299" spans="1:11" ht="20.149999999999999" customHeight="1" x14ac:dyDescent="0.35">
      <c r="A299" s="88"/>
      <c r="B299" s="90"/>
      <c r="C299" s="88"/>
      <c r="D299" s="88"/>
      <c r="E299" s="90"/>
      <c r="F299" s="21" t="s">
        <v>16</v>
      </c>
      <c r="G299" s="78">
        <v>4</v>
      </c>
      <c r="H299" s="78">
        <v>4</v>
      </c>
      <c r="I299" s="10">
        <f t="shared" si="51"/>
        <v>1</v>
      </c>
      <c r="J299" s="38"/>
    </row>
    <row r="300" spans="1:11" ht="20.149999999999999" customHeight="1" x14ac:dyDescent="0.35">
      <c r="A300" s="88"/>
      <c r="B300" s="90"/>
      <c r="C300" s="88"/>
      <c r="D300" s="88"/>
      <c r="E300" s="90"/>
      <c r="F300" s="21" t="s">
        <v>17</v>
      </c>
      <c r="G300" s="78">
        <v>4</v>
      </c>
      <c r="H300" s="78">
        <v>4</v>
      </c>
      <c r="I300" s="10">
        <f t="shared" si="51"/>
        <v>1</v>
      </c>
      <c r="J300" s="38"/>
    </row>
    <row r="301" spans="1:11" ht="20.149999999999999" customHeight="1" x14ac:dyDescent="0.35">
      <c r="A301" s="88"/>
      <c r="B301" s="90"/>
      <c r="C301" s="88"/>
      <c r="D301" s="88"/>
      <c r="E301" s="90"/>
      <c r="F301" s="15" t="s">
        <v>18</v>
      </c>
      <c r="G301" s="17">
        <f>SUM(G298:G300)</f>
        <v>9</v>
      </c>
      <c r="H301" s="17">
        <f>SUM(H298:H300)</f>
        <v>9</v>
      </c>
      <c r="I301" s="18">
        <f>H301/G301</f>
        <v>1</v>
      </c>
      <c r="J301" s="39"/>
    </row>
    <row r="302" spans="1:11" ht="20.149999999999999" customHeight="1" x14ac:dyDescent="0.35">
      <c r="A302" s="88"/>
      <c r="B302" s="90"/>
      <c r="C302" s="91" t="s">
        <v>221</v>
      </c>
      <c r="D302" s="91" t="s">
        <v>20</v>
      </c>
      <c r="E302" s="89" t="s">
        <v>222</v>
      </c>
      <c r="F302" s="21" t="s">
        <v>15</v>
      </c>
      <c r="G302" s="76">
        <v>25</v>
      </c>
      <c r="H302" s="76">
        <v>24</v>
      </c>
      <c r="I302" s="10">
        <f t="shared" ref="I302:I304" si="52">H302/G302</f>
        <v>0.96</v>
      </c>
      <c r="J302" s="28"/>
    </row>
    <row r="303" spans="1:11" ht="20.149999999999999" customHeight="1" x14ac:dyDescent="0.35">
      <c r="A303" s="88"/>
      <c r="B303" s="90"/>
      <c r="C303" s="88"/>
      <c r="D303" s="88"/>
      <c r="E303" s="90"/>
      <c r="F303" s="21" t="s">
        <v>16</v>
      </c>
      <c r="G303" s="76">
        <v>25</v>
      </c>
      <c r="H303" s="76">
        <v>24</v>
      </c>
      <c r="I303" s="10">
        <f t="shared" si="52"/>
        <v>0.96</v>
      </c>
      <c r="J303" s="28"/>
    </row>
    <row r="304" spans="1:11" ht="111" customHeight="1" x14ac:dyDescent="0.35">
      <c r="A304" s="88"/>
      <c r="B304" s="90"/>
      <c r="C304" s="88"/>
      <c r="D304" s="88"/>
      <c r="E304" s="90"/>
      <c r="F304" s="21" t="s">
        <v>17</v>
      </c>
      <c r="G304" s="76">
        <v>25</v>
      </c>
      <c r="H304" s="76">
        <v>74</v>
      </c>
      <c r="I304" s="60">
        <f t="shared" si="52"/>
        <v>2.96</v>
      </c>
      <c r="J304" s="28" t="s">
        <v>223</v>
      </c>
    </row>
    <row r="305" spans="1:10" ht="20.149999999999999" customHeight="1" x14ac:dyDescent="0.35">
      <c r="A305" s="88"/>
      <c r="B305" s="90"/>
      <c r="C305" s="88"/>
      <c r="D305" s="88"/>
      <c r="E305" s="90"/>
      <c r="F305" s="15" t="s">
        <v>18</v>
      </c>
      <c r="G305" s="22">
        <f>G304</f>
        <v>25</v>
      </c>
      <c r="H305" s="22">
        <f>H304</f>
        <v>74</v>
      </c>
      <c r="I305" s="59">
        <f>H305/G305</f>
        <v>2.96</v>
      </c>
      <c r="J305" s="56" t="s">
        <v>224</v>
      </c>
    </row>
    <row r="306" spans="1:10" ht="20.149999999999999" customHeight="1" x14ac:dyDescent="0.35">
      <c r="A306" s="98">
        <v>32</v>
      </c>
      <c r="B306" s="100" t="s">
        <v>225</v>
      </c>
      <c r="C306" s="102" t="s">
        <v>226</v>
      </c>
      <c r="D306" s="102" t="s">
        <v>13</v>
      </c>
      <c r="E306" s="100" t="s">
        <v>220</v>
      </c>
      <c r="F306" s="77" t="s">
        <v>15</v>
      </c>
      <c r="G306" s="26">
        <v>1</v>
      </c>
      <c r="H306" s="26">
        <v>1</v>
      </c>
      <c r="I306" s="10">
        <f t="shared" ref="I306:I308" si="53">H306/G306</f>
        <v>1</v>
      </c>
      <c r="J306" s="28"/>
    </row>
    <row r="307" spans="1:10" ht="20.149999999999999" customHeight="1" x14ac:dyDescent="0.35">
      <c r="A307" s="99"/>
      <c r="B307" s="101"/>
      <c r="C307" s="99"/>
      <c r="D307" s="99"/>
      <c r="E307" s="101"/>
      <c r="F307" s="77" t="s">
        <v>16</v>
      </c>
      <c r="G307" s="24">
        <v>4</v>
      </c>
      <c r="H307" s="24">
        <v>4</v>
      </c>
      <c r="I307" s="10">
        <f t="shared" si="53"/>
        <v>1</v>
      </c>
      <c r="J307" s="38"/>
    </row>
    <row r="308" spans="1:10" ht="20.149999999999999" customHeight="1" x14ac:dyDescent="0.35">
      <c r="A308" s="99"/>
      <c r="B308" s="101"/>
      <c r="C308" s="99"/>
      <c r="D308" s="99"/>
      <c r="E308" s="101"/>
      <c r="F308" s="77" t="s">
        <v>17</v>
      </c>
      <c r="G308" s="24">
        <v>4</v>
      </c>
      <c r="H308" s="24">
        <v>4</v>
      </c>
      <c r="I308" s="10">
        <f t="shared" si="53"/>
        <v>1</v>
      </c>
      <c r="J308" s="38"/>
    </row>
    <row r="309" spans="1:10" ht="20.149999999999999" customHeight="1" x14ac:dyDescent="0.35">
      <c r="A309" s="99"/>
      <c r="B309" s="101"/>
      <c r="C309" s="99"/>
      <c r="D309" s="99"/>
      <c r="E309" s="101"/>
      <c r="F309" s="27" t="s">
        <v>18</v>
      </c>
      <c r="G309" s="25">
        <f>SUM(G306:G308)</f>
        <v>9</v>
      </c>
      <c r="H309" s="17">
        <f>SUM(H306:H308)</f>
        <v>9</v>
      </c>
      <c r="I309" s="40">
        <f>H309/G309</f>
        <v>1</v>
      </c>
      <c r="J309" s="39"/>
    </row>
    <row r="310" spans="1:10" ht="20.149999999999999" customHeight="1" x14ac:dyDescent="0.35">
      <c r="A310" s="99"/>
      <c r="B310" s="101"/>
      <c r="C310" s="102" t="s">
        <v>227</v>
      </c>
      <c r="D310" s="102" t="s">
        <v>20</v>
      </c>
      <c r="E310" s="100" t="s">
        <v>222</v>
      </c>
      <c r="F310" s="77" t="s">
        <v>15</v>
      </c>
      <c r="G310" s="26">
        <v>36</v>
      </c>
      <c r="H310" s="26">
        <v>32</v>
      </c>
      <c r="I310" s="10">
        <f t="shared" ref="I310:I312" si="54">H310/G310</f>
        <v>0.88888888888888884</v>
      </c>
      <c r="J310" s="28"/>
    </row>
    <row r="311" spans="1:10" ht="20.149999999999999" customHeight="1" x14ac:dyDescent="0.35">
      <c r="A311" s="99"/>
      <c r="B311" s="101"/>
      <c r="C311" s="99"/>
      <c r="D311" s="99"/>
      <c r="E311" s="101"/>
      <c r="F311" s="77" t="s">
        <v>16</v>
      </c>
      <c r="G311" s="26">
        <v>36</v>
      </c>
      <c r="H311" s="26">
        <v>32</v>
      </c>
      <c r="I311" s="10">
        <f t="shared" si="54"/>
        <v>0.88888888888888884</v>
      </c>
      <c r="J311" s="28"/>
    </row>
    <row r="312" spans="1:10" ht="111" customHeight="1" x14ac:dyDescent="0.35">
      <c r="A312" s="99"/>
      <c r="B312" s="101"/>
      <c r="C312" s="99"/>
      <c r="D312" s="99"/>
      <c r="E312" s="101"/>
      <c r="F312" s="77" t="s">
        <v>17</v>
      </c>
      <c r="G312" s="26">
        <v>36</v>
      </c>
      <c r="H312" s="26">
        <v>31</v>
      </c>
      <c r="I312" s="60">
        <f t="shared" si="54"/>
        <v>0.86111111111111116</v>
      </c>
      <c r="J312" s="58" t="s">
        <v>228</v>
      </c>
    </row>
    <row r="313" spans="1:10" ht="54" customHeight="1" x14ac:dyDescent="0.35">
      <c r="A313" s="99"/>
      <c r="B313" s="101"/>
      <c r="C313" s="99"/>
      <c r="D313" s="99"/>
      <c r="E313" s="101"/>
      <c r="F313" s="27" t="s">
        <v>18</v>
      </c>
      <c r="G313" s="29">
        <f>G312</f>
        <v>36</v>
      </c>
      <c r="H313" s="29">
        <f>H312</f>
        <v>31</v>
      </c>
      <c r="I313" s="55">
        <f>H313/G313</f>
        <v>0.86111111111111116</v>
      </c>
      <c r="J313" s="56" t="s">
        <v>229</v>
      </c>
    </row>
    <row r="314" spans="1:10" ht="20.149999999999999" customHeight="1" x14ac:dyDescent="0.35">
      <c r="A314" s="98">
        <v>33</v>
      </c>
      <c r="B314" s="100" t="s">
        <v>230</v>
      </c>
      <c r="C314" s="102" t="s">
        <v>231</v>
      </c>
      <c r="D314" s="102" t="s">
        <v>13</v>
      </c>
      <c r="E314" s="100" t="s">
        <v>220</v>
      </c>
      <c r="F314" s="77" t="s">
        <v>15</v>
      </c>
      <c r="G314" s="26">
        <v>1</v>
      </c>
      <c r="H314" s="26">
        <v>1</v>
      </c>
      <c r="I314" s="10">
        <f t="shared" ref="I314:I316" si="55">H314/G314</f>
        <v>1</v>
      </c>
      <c r="J314" s="28"/>
    </row>
    <row r="315" spans="1:10" ht="20.149999999999999" customHeight="1" x14ac:dyDescent="0.35">
      <c r="A315" s="99"/>
      <c r="B315" s="101"/>
      <c r="C315" s="99"/>
      <c r="D315" s="99"/>
      <c r="E315" s="101"/>
      <c r="F315" s="77" t="s">
        <v>16</v>
      </c>
      <c r="G315" s="24">
        <v>4</v>
      </c>
      <c r="H315" s="24">
        <v>4</v>
      </c>
      <c r="I315" s="10">
        <f t="shared" si="55"/>
        <v>1</v>
      </c>
      <c r="J315" s="38"/>
    </row>
    <row r="316" spans="1:10" ht="20.149999999999999" customHeight="1" x14ac:dyDescent="0.35">
      <c r="A316" s="99"/>
      <c r="B316" s="101"/>
      <c r="C316" s="99"/>
      <c r="D316" s="99"/>
      <c r="E316" s="101"/>
      <c r="F316" s="77" t="s">
        <v>17</v>
      </c>
      <c r="G316" s="24">
        <v>4</v>
      </c>
      <c r="H316" s="24">
        <v>4</v>
      </c>
      <c r="I316" s="10">
        <f t="shared" si="55"/>
        <v>1</v>
      </c>
      <c r="J316" s="38"/>
    </row>
    <row r="317" spans="1:10" ht="20.149999999999999" customHeight="1" x14ac:dyDescent="0.35">
      <c r="A317" s="99"/>
      <c r="B317" s="101"/>
      <c r="C317" s="99"/>
      <c r="D317" s="99"/>
      <c r="E317" s="101"/>
      <c r="F317" s="27" t="s">
        <v>18</v>
      </c>
      <c r="G317" s="25">
        <f>SUM(G314:G316)</f>
        <v>9</v>
      </c>
      <c r="H317" s="17">
        <f>SUM(H314:H316)</f>
        <v>9</v>
      </c>
      <c r="I317" s="40">
        <f>H317/G317</f>
        <v>1</v>
      </c>
      <c r="J317" s="39"/>
    </row>
    <row r="318" spans="1:10" ht="20.149999999999999" customHeight="1" x14ac:dyDescent="0.35">
      <c r="A318" s="99"/>
      <c r="B318" s="101"/>
      <c r="C318" s="102" t="s">
        <v>232</v>
      </c>
      <c r="D318" s="102" t="s">
        <v>20</v>
      </c>
      <c r="E318" s="100" t="s">
        <v>222</v>
      </c>
      <c r="F318" s="77" t="s">
        <v>15</v>
      </c>
      <c r="G318" s="26">
        <v>170</v>
      </c>
      <c r="H318" s="26">
        <v>102</v>
      </c>
      <c r="I318" s="10">
        <f t="shared" ref="I318:I320" si="56">H318/G318</f>
        <v>0.6</v>
      </c>
      <c r="J318" s="28"/>
    </row>
    <row r="319" spans="1:10" ht="20.149999999999999" customHeight="1" x14ac:dyDescent="0.35">
      <c r="A319" s="99"/>
      <c r="B319" s="101"/>
      <c r="C319" s="99"/>
      <c r="D319" s="99"/>
      <c r="E319" s="101"/>
      <c r="F319" s="77" t="s">
        <v>16</v>
      </c>
      <c r="G319" s="26">
        <v>170</v>
      </c>
      <c r="H319" s="26">
        <v>117</v>
      </c>
      <c r="I319" s="10">
        <f t="shared" si="56"/>
        <v>0.68823529411764706</v>
      </c>
      <c r="J319" s="68"/>
    </row>
    <row r="320" spans="1:10" ht="95" customHeight="1" x14ac:dyDescent="0.35">
      <c r="A320" s="99"/>
      <c r="B320" s="101"/>
      <c r="C320" s="99"/>
      <c r="D320" s="99"/>
      <c r="E320" s="101"/>
      <c r="F320" s="77" t="s">
        <v>17</v>
      </c>
      <c r="G320" s="26">
        <v>170</v>
      </c>
      <c r="H320" s="26">
        <v>128</v>
      </c>
      <c r="I320" s="60">
        <f t="shared" si="56"/>
        <v>0.75294117647058822</v>
      </c>
      <c r="J320" s="58" t="s">
        <v>233</v>
      </c>
    </row>
    <row r="321" spans="1:11" ht="51" customHeight="1" x14ac:dyDescent="0.35">
      <c r="A321" s="99"/>
      <c r="B321" s="101"/>
      <c r="C321" s="99"/>
      <c r="D321" s="99"/>
      <c r="E321" s="101"/>
      <c r="F321" s="27" t="s">
        <v>18</v>
      </c>
      <c r="G321" s="25">
        <f>G320</f>
        <v>170</v>
      </c>
      <c r="H321" s="25">
        <f>H320</f>
        <v>128</v>
      </c>
      <c r="I321" s="55">
        <f>H321/G321</f>
        <v>0.75294117647058822</v>
      </c>
      <c r="J321" s="57" t="s">
        <v>229</v>
      </c>
    </row>
    <row r="322" spans="1:11" ht="20.149999999999999" customHeight="1" x14ac:dyDescent="0.35">
      <c r="A322" s="98">
        <v>34</v>
      </c>
      <c r="B322" s="100" t="s">
        <v>234</v>
      </c>
      <c r="C322" s="102" t="s">
        <v>235</v>
      </c>
      <c r="D322" s="102" t="s">
        <v>13</v>
      </c>
      <c r="E322" s="100" t="s">
        <v>220</v>
      </c>
      <c r="F322" s="77" t="s">
        <v>15</v>
      </c>
      <c r="G322" s="26">
        <v>1</v>
      </c>
      <c r="H322" s="26">
        <v>1</v>
      </c>
      <c r="I322" s="10">
        <f t="shared" ref="I322:I324" si="57">H322/G322</f>
        <v>1</v>
      </c>
      <c r="J322" s="28"/>
    </row>
    <row r="323" spans="1:11" ht="20.149999999999999" customHeight="1" x14ac:dyDescent="0.35">
      <c r="A323" s="99"/>
      <c r="B323" s="101"/>
      <c r="C323" s="99"/>
      <c r="D323" s="99"/>
      <c r="E323" s="101"/>
      <c r="F323" s="77" t="s">
        <v>16</v>
      </c>
      <c r="G323" s="24">
        <v>4</v>
      </c>
      <c r="H323" s="24">
        <v>4</v>
      </c>
      <c r="I323" s="10">
        <f t="shared" si="57"/>
        <v>1</v>
      </c>
      <c r="J323" s="38"/>
    </row>
    <row r="324" spans="1:11" ht="20.149999999999999" customHeight="1" x14ac:dyDescent="0.35">
      <c r="A324" s="99"/>
      <c r="B324" s="101"/>
      <c r="C324" s="99"/>
      <c r="D324" s="99"/>
      <c r="E324" s="101"/>
      <c r="F324" s="77" t="s">
        <v>17</v>
      </c>
      <c r="G324" s="24">
        <v>4</v>
      </c>
      <c r="H324" s="24">
        <v>4</v>
      </c>
      <c r="I324" s="10">
        <f t="shared" si="57"/>
        <v>1</v>
      </c>
      <c r="J324" s="38"/>
    </row>
    <row r="325" spans="1:11" ht="20.149999999999999" customHeight="1" x14ac:dyDescent="0.35">
      <c r="A325" s="99"/>
      <c r="B325" s="101"/>
      <c r="C325" s="99"/>
      <c r="D325" s="99"/>
      <c r="E325" s="101"/>
      <c r="F325" s="27" t="s">
        <v>18</v>
      </c>
      <c r="G325" s="25">
        <f>SUM(G322:G324)</f>
        <v>9</v>
      </c>
      <c r="H325" s="17">
        <f>SUM(H322:H324)</f>
        <v>9</v>
      </c>
      <c r="I325" s="40">
        <f>H325/G325</f>
        <v>1</v>
      </c>
      <c r="J325" s="39"/>
    </row>
    <row r="326" spans="1:11" ht="20.149999999999999" customHeight="1" x14ac:dyDescent="0.35">
      <c r="A326" s="99"/>
      <c r="B326" s="101"/>
      <c r="C326" s="102" t="s">
        <v>236</v>
      </c>
      <c r="D326" s="102" t="s">
        <v>20</v>
      </c>
      <c r="E326" s="100" t="s">
        <v>222</v>
      </c>
      <c r="F326" s="77" t="s">
        <v>15</v>
      </c>
      <c r="G326" s="26">
        <v>16</v>
      </c>
      <c r="H326" s="26">
        <v>14</v>
      </c>
      <c r="I326" s="10">
        <f t="shared" ref="I326:I328" si="58">H326/G326</f>
        <v>0.875</v>
      </c>
      <c r="J326" s="28"/>
      <c r="K326" s="31"/>
    </row>
    <row r="327" spans="1:11" ht="20.149999999999999" customHeight="1" x14ac:dyDescent="0.35">
      <c r="A327" s="99"/>
      <c r="B327" s="101"/>
      <c r="C327" s="99"/>
      <c r="D327" s="99"/>
      <c r="E327" s="101"/>
      <c r="F327" s="77" t="s">
        <v>16</v>
      </c>
      <c r="G327" s="26">
        <v>16</v>
      </c>
      <c r="H327" s="26">
        <v>15</v>
      </c>
      <c r="I327" s="10">
        <f t="shared" si="58"/>
        <v>0.9375</v>
      </c>
      <c r="J327" s="68"/>
      <c r="K327" s="31"/>
    </row>
    <row r="328" spans="1:11" ht="20.149999999999999" customHeight="1" x14ac:dyDescent="0.35">
      <c r="A328" s="99"/>
      <c r="B328" s="101"/>
      <c r="C328" s="99"/>
      <c r="D328" s="99"/>
      <c r="E328" s="101"/>
      <c r="F328" s="77" t="s">
        <v>17</v>
      </c>
      <c r="G328" s="26">
        <v>16</v>
      </c>
      <c r="H328" s="26">
        <v>16</v>
      </c>
      <c r="I328" s="10">
        <f t="shared" si="58"/>
        <v>1</v>
      </c>
      <c r="J328" s="28"/>
    </row>
    <row r="329" spans="1:11" ht="20.149999999999999" customHeight="1" x14ac:dyDescent="0.35">
      <c r="A329" s="99"/>
      <c r="B329" s="101"/>
      <c r="C329" s="99"/>
      <c r="D329" s="99"/>
      <c r="E329" s="101"/>
      <c r="F329" s="27" t="s">
        <v>18</v>
      </c>
      <c r="G329" s="25">
        <f>G328</f>
        <v>16</v>
      </c>
      <c r="H329" s="25">
        <f>H328</f>
        <v>16</v>
      </c>
      <c r="I329" s="40">
        <f>H329/G329</f>
        <v>1</v>
      </c>
      <c r="J329" s="39"/>
    </row>
    <row r="330" spans="1:11" ht="20.149999999999999" customHeight="1" x14ac:dyDescent="0.35">
      <c r="A330" s="94" t="s">
        <v>237</v>
      </c>
      <c r="B330" s="95"/>
      <c r="C330" s="95"/>
      <c r="D330" s="95"/>
      <c r="E330" s="95"/>
      <c r="F330" s="95"/>
      <c r="G330" s="95"/>
      <c r="H330" s="95"/>
      <c r="I330" s="95"/>
      <c r="J330" s="95"/>
    </row>
    <row r="331" spans="1:11" ht="30" customHeight="1" x14ac:dyDescent="0.35">
      <c r="A331" s="94" t="s">
        <v>238</v>
      </c>
      <c r="B331" s="95"/>
      <c r="C331" s="95"/>
      <c r="D331" s="95"/>
      <c r="E331" s="95"/>
      <c r="F331" s="95"/>
      <c r="G331" s="95"/>
      <c r="H331" s="95"/>
      <c r="I331" s="95"/>
      <c r="J331" s="95"/>
    </row>
    <row r="332" spans="1:11" ht="30" customHeight="1" x14ac:dyDescent="0.35">
      <c r="A332" s="94" t="s">
        <v>239</v>
      </c>
      <c r="B332" s="95"/>
      <c r="C332" s="95"/>
      <c r="D332" s="95"/>
      <c r="E332" s="95"/>
      <c r="F332" s="95"/>
      <c r="G332" s="95"/>
      <c r="H332" s="95"/>
      <c r="I332" s="95"/>
      <c r="J332" s="95"/>
    </row>
    <row r="333" spans="1:11" ht="30" customHeight="1" x14ac:dyDescent="0.35">
      <c r="A333" s="15" t="s">
        <v>2</v>
      </c>
      <c r="B333" s="15" t="s">
        <v>3</v>
      </c>
      <c r="C333" s="15" t="s">
        <v>2</v>
      </c>
      <c r="D333" s="15" t="s">
        <v>4</v>
      </c>
      <c r="E333" s="15" t="s">
        <v>5</v>
      </c>
      <c r="F333" s="15" t="s">
        <v>6</v>
      </c>
      <c r="G333" s="12" t="s">
        <v>7</v>
      </c>
      <c r="H333" s="15" t="s">
        <v>8</v>
      </c>
      <c r="I333" s="12" t="s">
        <v>9</v>
      </c>
      <c r="J333" s="80" t="s">
        <v>10</v>
      </c>
    </row>
    <row r="334" spans="1:11" ht="20.149999999999999" customHeight="1" x14ac:dyDescent="0.35">
      <c r="A334" s="87">
        <v>35</v>
      </c>
      <c r="B334" s="89" t="s">
        <v>240</v>
      </c>
      <c r="C334" s="91" t="s">
        <v>241</v>
      </c>
      <c r="D334" s="91" t="s">
        <v>13</v>
      </c>
      <c r="E334" s="89" t="s">
        <v>242</v>
      </c>
      <c r="F334" s="21" t="s">
        <v>15</v>
      </c>
      <c r="G334" s="76">
        <v>2</v>
      </c>
      <c r="H334" s="47">
        <v>6</v>
      </c>
      <c r="I334" s="10">
        <f t="shared" ref="I334:I336" si="59">H334/G334</f>
        <v>3</v>
      </c>
      <c r="J334" s="28"/>
    </row>
    <row r="335" spans="1:11" ht="20.149999999999999" customHeight="1" x14ac:dyDescent="0.35">
      <c r="A335" s="87"/>
      <c r="B335" s="89"/>
      <c r="C335" s="88"/>
      <c r="D335" s="88"/>
      <c r="E335" s="90"/>
      <c r="F335" s="21" t="s">
        <v>16</v>
      </c>
      <c r="G335" s="76">
        <v>20</v>
      </c>
      <c r="H335" s="76">
        <v>29</v>
      </c>
      <c r="I335" s="10">
        <f t="shared" si="59"/>
        <v>1.45</v>
      </c>
      <c r="J335" s="28"/>
    </row>
    <row r="336" spans="1:11" ht="100.5" customHeight="1" x14ac:dyDescent="0.35">
      <c r="A336" s="87"/>
      <c r="B336" s="89"/>
      <c r="C336" s="88"/>
      <c r="D336" s="88"/>
      <c r="E336" s="90"/>
      <c r="F336" s="21" t="s">
        <v>17</v>
      </c>
      <c r="G336" s="76">
        <v>15</v>
      </c>
      <c r="H336" s="76">
        <v>22</v>
      </c>
      <c r="I336" s="60">
        <f t="shared" si="59"/>
        <v>1.4666666666666666</v>
      </c>
      <c r="J336" s="68" t="s">
        <v>243</v>
      </c>
    </row>
    <row r="337" spans="1:10" ht="20.149999999999999" customHeight="1" x14ac:dyDescent="0.35">
      <c r="A337" s="87"/>
      <c r="B337" s="89"/>
      <c r="C337" s="88"/>
      <c r="D337" s="88"/>
      <c r="E337" s="90"/>
      <c r="F337" s="15" t="s">
        <v>18</v>
      </c>
      <c r="G337" s="17">
        <f>SUM(G334:G336)</f>
        <v>37</v>
      </c>
      <c r="H337" s="17">
        <f>SUM(H334:H336)</f>
        <v>57</v>
      </c>
      <c r="I337" s="59">
        <f>H337/G337</f>
        <v>1.5405405405405406</v>
      </c>
      <c r="J337" s="57" t="s">
        <v>244</v>
      </c>
    </row>
    <row r="338" spans="1:10" ht="20.149999999999999" customHeight="1" x14ac:dyDescent="0.35">
      <c r="A338" s="87"/>
      <c r="B338" s="89"/>
      <c r="C338" s="91" t="s">
        <v>245</v>
      </c>
      <c r="D338" s="91" t="s">
        <v>13</v>
      </c>
      <c r="E338" s="89" t="s">
        <v>94</v>
      </c>
      <c r="F338" s="21" t="s">
        <v>15</v>
      </c>
      <c r="G338" s="76">
        <v>200</v>
      </c>
      <c r="H338" s="47">
        <v>1472</v>
      </c>
      <c r="I338" s="10">
        <f t="shared" ref="I338:I340" si="60">H338/G338</f>
        <v>7.36</v>
      </c>
      <c r="J338" s="28"/>
    </row>
    <row r="339" spans="1:10" ht="20.149999999999999" customHeight="1" x14ac:dyDescent="0.35">
      <c r="A339" s="87"/>
      <c r="B339" s="89"/>
      <c r="C339" s="88"/>
      <c r="D339" s="88"/>
      <c r="E339" s="90"/>
      <c r="F339" s="21" t="s">
        <v>16</v>
      </c>
      <c r="G339" s="76">
        <v>2000</v>
      </c>
      <c r="H339" s="76">
        <v>2368</v>
      </c>
      <c r="I339" s="10">
        <f t="shared" si="60"/>
        <v>1.1839999999999999</v>
      </c>
      <c r="J339" s="28"/>
    </row>
    <row r="340" spans="1:10" ht="20.149999999999999" customHeight="1" x14ac:dyDescent="0.35">
      <c r="A340" s="87"/>
      <c r="B340" s="89"/>
      <c r="C340" s="88"/>
      <c r="D340" s="88"/>
      <c r="E340" s="90"/>
      <c r="F340" s="21" t="s">
        <v>17</v>
      </c>
      <c r="G340" s="76">
        <v>1500</v>
      </c>
      <c r="H340" s="76">
        <v>2085</v>
      </c>
      <c r="I340" s="60">
        <f t="shared" si="60"/>
        <v>1.39</v>
      </c>
      <c r="J340" s="68" t="s">
        <v>246</v>
      </c>
    </row>
    <row r="341" spans="1:10" ht="20.149999999999999" customHeight="1" x14ac:dyDescent="0.35">
      <c r="A341" s="87"/>
      <c r="B341" s="89"/>
      <c r="C341" s="88"/>
      <c r="D341" s="88"/>
      <c r="E341" s="90"/>
      <c r="F341" s="15" t="s">
        <v>18</v>
      </c>
      <c r="G341" s="17">
        <f>SUM(G338:G340)</f>
        <v>3700</v>
      </c>
      <c r="H341" s="17">
        <f>SUM(H338:H340)</f>
        <v>5925</v>
      </c>
      <c r="I341" s="59">
        <f>H341/G341</f>
        <v>1.6013513513513513</v>
      </c>
      <c r="J341" s="57" t="s">
        <v>247</v>
      </c>
    </row>
    <row r="342" spans="1:10" ht="20.149999999999999" customHeight="1" x14ac:dyDescent="0.35">
      <c r="A342" s="87">
        <v>36</v>
      </c>
      <c r="B342" s="89" t="s">
        <v>248</v>
      </c>
      <c r="C342" s="91" t="s">
        <v>249</v>
      </c>
      <c r="D342" s="91" t="s">
        <v>13</v>
      </c>
      <c r="E342" s="89" t="s">
        <v>242</v>
      </c>
      <c r="F342" s="21" t="s">
        <v>15</v>
      </c>
      <c r="G342" s="76" t="s">
        <v>49</v>
      </c>
      <c r="H342" s="76" t="s">
        <v>49</v>
      </c>
      <c r="I342" s="74" t="s">
        <v>49</v>
      </c>
      <c r="J342" s="28"/>
    </row>
    <row r="343" spans="1:10" ht="20.149999999999999" customHeight="1" x14ac:dyDescent="0.35">
      <c r="A343" s="87"/>
      <c r="B343" s="89"/>
      <c r="C343" s="88"/>
      <c r="D343" s="88"/>
      <c r="E343" s="90"/>
      <c r="F343" s="21" t="s">
        <v>16</v>
      </c>
      <c r="G343" s="76">
        <v>2</v>
      </c>
      <c r="H343" s="76">
        <v>2</v>
      </c>
      <c r="I343" s="10">
        <f t="shared" ref="I343:I344" si="61">H343/G343</f>
        <v>1</v>
      </c>
      <c r="J343" s="28"/>
    </row>
    <row r="344" spans="1:10" ht="124.5" customHeight="1" x14ac:dyDescent="0.35">
      <c r="A344" s="87"/>
      <c r="B344" s="89"/>
      <c r="C344" s="88"/>
      <c r="D344" s="88"/>
      <c r="E344" s="90"/>
      <c r="F344" s="21" t="s">
        <v>17</v>
      </c>
      <c r="G344" s="76">
        <v>3</v>
      </c>
      <c r="H344" s="76">
        <v>15</v>
      </c>
      <c r="I344" s="60">
        <f t="shared" si="61"/>
        <v>5</v>
      </c>
      <c r="J344" s="68" t="s">
        <v>250</v>
      </c>
    </row>
    <row r="345" spans="1:10" ht="20.149999999999999" customHeight="1" x14ac:dyDescent="0.35">
      <c r="A345" s="87"/>
      <c r="B345" s="89"/>
      <c r="C345" s="88"/>
      <c r="D345" s="88"/>
      <c r="E345" s="90"/>
      <c r="F345" s="15" t="s">
        <v>18</v>
      </c>
      <c r="G345" s="17">
        <f>SUM(G342:G344)</f>
        <v>5</v>
      </c>
      <c r="H345" s="17">
        <f>SUM(H342:H344)</f>
        <v>17</v>
      </c>
      <c r="I345" s="59">
        <f>H345/G345</f>
        <v>3.4</v>
      </c>
      <c r="J345" s="57" t="s">
        <v>251</v>
      </c>
    </row>
    <row r="346" spans="1:10" ht="20.149999999999999" customHeight="1" x14ac:dyDescent="0.35">
      <c r="A346" s="87"/>
      <c r="B346" s="89"/>
      <c r="C346" s="91" t="s">
        <v>252</v>
      </c>
      <c r="D346" s="91" t="s">
        <v>13</v>
      </c>
      <c r="E346" s="89" t="s">
        <v>94</v>
      </c>
      <c r="F346" s="21" t="s">
        <v>15</v>
      </c>
      <c r="G346" s="76" t="s">
        <v>49</v>
      </c>
      <c r="H346" s="76" t="s">
        <v>49</v>
      </c>
      <c r="I346" s="74" t="s">
        <v>49</v>
      </c>
      <c r="J346" s="28"/>
    </row>
    <row r="347" spans="1:10" ht="20.149999999999999" customHeight="1" x14ac:dyDescent="0.35">
      <c r="A347" s="87"/>
      <c r="B347" s="89"/>
      <c r="C347" s="88"/>
      <c r="D347" s="88"/>
      <c r="E347" s="90"/>
      <c r="F347" s="21" t="s">
        <v>16</v>
      </c>
      <c r="G347" s="76">
        <v>60</v>
      </c>
      <c r="H347" s="34">
        <v>143</v>
      </c>
      <c r="I347" s="10">
        <f t="shared" ref="I347:I348" si="62">H347/G347</f>
        <v>2.3833333333333333</v>
      </c>
      <c r="J347" s="28"/>
    </row>
    <row r="348" spans="1:10" ht="20.149999999999999" customHeight="1" x14ac:dyDescent="0.35">
      <c r="A348" s="87"/>
      <c r="B348" s="89"/>
      <c r="C348" s="88"/>
      <c r="D348" s="88"/>
      <c r="E348" s="90"/>
      <c r="F348" s="21" t="s">
        <v>17</v>
      </c>
      <c r="G348" s="76">
        <v>90</v>
      </c>
      <c r="H348" s="76">
        <v>373</v>
      </c>
      <c r="I348" s="60">
        <f t="shared" si="62"/>
        <v>4.1444444444444448</v>
      </c>
      <c r="J348" s="28" t="s">
        <v>253</v>
      </c>
    </row>
    <row r="349" spans="1:10" ht="20.149999999999999" customHeight="1" x14ac:dyDescent="0.35">
      <c r="A349" s="87"/>
      <c r="B349" s="89"/>
      <c r="C349" s="88"/>
      <c r="D349" s="88"/>
      <c r="E349" s="90"/>
      <c r="F349" s="15" t="s">
        <v>18</v>
      </c>
      <c r="G349" s="17">
        <f>SUM(G346:G348)</f>
        <v>150</v>
      </c>
      <c r="H349" s="17">
        <f>SUM(H346:H348)</f>
        <v>516</v>
      </c>
      <c r="I349" s="59">
        <f>H349/G349</f>
        <v>3.44</v>
      </c>
      <c r="J349" s="57" t="s">
        <v>254</v>
      </c>
    </row>
    <row r="350" spans="1:10" ht="20.149999999999999" customHeight="1" x14ac:dyDescent="0.35">
      <c r="A350" s="87">
        <v>37</v>
      </c>
      <c r="B350" s="89" t="s">
        <v>255</v>
      </c>
      <c r="C350" s="91" t="s">
        <v>256</v>
      </c>
      <c r="D350" s="91" t="s">
        <v>13</v>
      </c>
      <c r="E350" s="89" t="s">
        <v>242</v>
      </c>
      <c r="F350" s="21" t="s">
        <v>15</v>
      </c>
      <c r="G350" s="76" t="s">
        <v>49</v>
      </c>
      <c r="H350" s="47">
        <v>6</v>
      </c>
      <c r="I350" s="74"/>
      <c r="J350" s="28"/>
    </row>
    <row r="351" spans="1:10" ht="20.149999999999999" customHeight="1" x14ac:dyDescent="0.35">
      <c r="A351" s="87"/>
      <c r="B351" s="89"/>
      <c r="C351" s="88"/>
      <c r="D351" s="88"/>
      <c r="E351" s="90"/>
      <c r="F351" s="21" t="s">
        <v>16</v>
      </c>
      <c r="G351" s="76">
        <v>7</v>
      </c>
      <c r="H351" s="76">
        <v>6</v>
      </c>
      <c r="I351" s="10">
        <f>H351/G351</f>
        <v>0.8571428571428571</v>
      </c>
      <c r="J351" s="28"/>
    </row>
    <row r="352" spans="1:10" ht="101" customHeight="1" x14ac:dyDescent="0.35">
      <c r="A352" s="87"/>
      <c r="B352" s="89"/>
      <c r="C352" s="88"/>
      <c r="D352" s="88"/>
      <c r="E352" s="90"/>
      <c r="F352" s="21" t="s">
        <v>17</v>
      </c>
      <c r="G352" s="76">
        <v>13</v>
      </c>
      <c r="H352" s="76">
        <v>12</v>
      </c>
      <c r="I352" s="60">
        <f>H352/G352</f>
        <v>0.92307692307692313</v>
      </c>
      <c r="J352" s="28" t="s">
        <v>334</v>
      </c>
    </row>
    <row r="353" spans="1:11" ht="70" customHeight="1" x14ac:dyDescent="0.35">
      <c r="A353" s="87"/>
      <c r="B353" s="89"/>
      <c r="C353" s="88"/>
      <c r="D353" s="88"/>
      <c r="E353" s="90"/>
      <c r="F353" s="15" t="s">
        <v>18</v>
      </c>
      <c r="G353" s="17">
        <f>SUM(G350:G352)</f>
        <v>20</v>
      </c>
      <c r="H353" s="17">
        <f>SUM(H350:H352)</f>
        <v>24</v>
      </c>
      <c r="I353" s="59">
        <f>H353/G353</f>
        <v>1.2</v>
      </c>
      <c r="J353" s="66" t="s">
        <v>257</v>
      </c>
    </row>
    <row r="354" spans="1:11" ht="20.149999999999999" customHeight="1" x14ac:dyDescent="0.35">
      <c r="A354" s="87">
        <v>38</v>
      </c>
      <c r="B354" s="89" t="s">
        <v>258</v>
      </c>
      <c r="C354" s="91" t="s">
        <v>259</v>
      </c>
      <c r="D354" s="91" t="s">
        <v>13</v>
      </c>
      <c r="E354" s="89" t="s">
        <v>242</v>
      </c>
      <c r="F354" s="21" t="s">
        <v>15</v>
      </c>
      <c r="G354" s="76" t="s">
        <v>49</v>
      </c>
      <c r="H354" s="76" t="s">
        <v>49</v>
      </c>
      <c r="I354" s="74" t="s">
        <v>49</v>
      </c>
      <c r="J354" s="28"/>
    </row>
    <row r="355" spans="1:11" ht="20.149999999999999" customHeight="1" x14ac:dyDescent="0.35">
      <c r="A355" s="87"/>
      <c r="B355" s="89"/>
      <c r="C355" s="88"/>
      <c r="D355" s="88"/>
      <c r="E355" s="90"/>
      <c r="F355" s="21" t="s">
        <v>16</v>
      </c>
      <c r="G355" s="76">
        <v>2</v>
      </c>
      <c r="H355" s="76">
        <v>2</v>
      </c>
      <c r="I355" s="10">
        <f t="shared" ref="I355:I356" si="63">H355/G355</f>
        <v>1</v>
      </c>
      <c r="J355" s="28"/>
    </row>
    <row r="356" spans="1:11" ht="71" customHeight="1" x14ac:dyDescent="0.35">
      <c r="A356" s="87"/>
      <c r="B356" s="89"/>
      <c r="C356" s="88"/>
      <c r="D356" s="88"/>
      <c r="E356" s="90"/>
      <c r="F356" s="21" t="s">
        <v>17</v>
      </c>
      <c r="G356" s="76">
        <v>3</v>
      </c>
      <c r="H356" s="76">
        <v>15</v>
      </c>
      <c r="I356" s="60">
        <f t="shared" si="63"/>
        <v>5</v>
      </c>
      <c r="J356" s="68" t="s">
        <v>260</v>
      </c>
    </row>
    <row r="357" spans="1:11" ht="20.149999999999999" customHeight="1" x14ac:dyDescent="0.35">
      <c r="A357" s="87"/>
      <c r="B357" s="89"/>
      <c r="C357" s="88"/>
      <c r="D357" s="88"/>
      <c r="E357" s="90"/>
      <c r="F357" s="15" t="s">
        <v>18</v>
      </c>
      <c r="G357" s="17">
        <f>SUM(G354:G356)</f>
        <v>5</v>
      </c>
      <c r="H357" s="17">
        <f>SUM(H354:H356)</f>
        <v>17</v>
      </c>
      <c r="I357" s="59">
        <f>H357/G357</f>
        <v>3.4</v>
      </c>
      <c r="J357" s="57" t="s">
        <v>261</v>
      </c>
    </row>
    <row r="358" spans="1:11" ht="20.149999999999999" customHeight="1" x14ac:dyDescent="0.35">
      <c r="A358" s="94" t="s">
        <v>262</v>
      </c>
      <c r="B358" s="95"/>
      <c r="C358" s="95"/>
      <c r="D358" s="95"/>
      <c r="E358" s="95"/>
      <c r="F358" s="95"/>
      <c r="G358" s="95"/>
      <c r="H358" s="95"/>
      <c r="I358" s="95"/>
      <c r="J358" s="95"/>
    </row>
    <row r="359" spans="1:11" ht="30" customHeight="1" x14ac:dyDescent="0.35">
      <c r="A359" s="108" t="s">
        <v>263</v>
      </c>
      <c r="B359" s="109"/>
      <c r="C359" s="109"/>
      <c r="D359" s="109"/>
      <c r="E359" s="109"/>
      <c r="F359" s="109"/>
      <c r="G359" s="109"/>
      <c r="H359" s="109"/>
      <c r="I359" s="109"/>
      <c r="J359" s="109"/>
    </row>
    <row r="360" spans="1:11" ht="30" customHeight="1" x14ac:dyDescent="0.35">
      <c r="A360" s="15" t="s">
        <v>2</v>
      </c>
      <c r="B360" s="15" t="s">
        <v>3</v>
      </c>
      <c r="C360" s="15" t="s">
        <v>2</v>
      </c>
      <c r="D360" s="15" t="s">
        <v>4</v>
      </c>
      <c r="E360" s="15" t="s">
        <v>5</v>
      </c>
      <c r="F360" s="15" t="s">
        <v>6</v>
      </c>
      <c r="G360" s="12" t="s">
        <v>7</v>
      </c>
      <c r="H360" s="12" t="s">
        <v>8</v>
      </c>
      <c r="I360" s="12" t="s">
        <v>9</v>
      </c>
      <c r="J360" s="80" t="s">
        <v>10</v>
      </c>
    </row>
    <row r="361" spans="1:11" ht="20.149999999999999" customHeight="1" x14ac:dyDescent="0.35">
      <c r="A361" s="87">
        <v>39</v>
      </c>
      <c r="B361" s="89" t="s">
        <v>264</v>
      </c>
      <c r="C361" s="91" t="s">
        <v>265</v>
      </c>
      <c r="D361" s="91" t="s">
        <v>13</v>
      </c>
      <c r="E361" s="89" t="s">
        <v>266</v>
      </c>
      <c r="F361" s="21" t="s">
        <v>15</v>
      </c>
      <c r="G361" s="76" t="s">
        <v>49</v>
      </c>
      <c r="H361" s="76" t="s">
        <v>49</v>
      </c>
      <c r="I361" s="74" t="s">
        <v>49</v>
      </c>
      <c r="J361" s="28"/>
    </row>
    <row r="362" spans="1:11" ht="20.149999999999999" customHeight="1" x14ac:dyDescent="0.35">
      <c r="A362" s="88"/>
      <c r="B362" s="90"/>
      <c r="C362" s="88"/>
      <c r="D362" s="88"/>
      <c r="E362" s="90"/>
      <c r="F362" s="21" t="s">
        <v>16</v>
      </c>
      <c r="G362" s="34" t="s">
        <v>49</v>
      </c>
      <c r="H362" s="34">
        <v>9</v>
      </c>
      <c r="I362" s="86" t="s">
        <v>49</v>
      </c>
      <c r="J362" s="28"/>
      <c r="K362" s="31"/>
    </row>
    <row r="363" spans="1:11" ht="136" customHeight="1" x14ac:dyDescent="0.35">
      <c r="A363" s="88"/>
      <c r="B363" s="90"/>
      <c r="C363" s="88"/>
      <c r="D363" s="88"/>
      <c r="E363" s="90"/>
      <c r="F363" s="21" t="s">
        <v>17</v>
      </c>
      <c r="G363" s="76">
        <v>6</v>
      </c>
      <c r="H363" s="76">
        <v>7</v>
      </c>
      <c r="I363" s="60">
        <f t="shared" ref="I363" si="64">H363/G363</f>
        <v>1.1666666666666667</v>
      </c>
      <c r="J363" s="28" t="s">
        <v>267</v>
      </c>
    </row>
    <row r="364" spans="1:11" ht="20.149999999999999" customHeight="1" x14ac:dyDescent="0.35">
      <c r="A364" s="88"/>
      <c r="B364" s="90"/>
      <c r="C364" s="88"/>
      <c r="D364" s="88"/>
      <c r="E364" s="90"/>
      <c r="F364" s="15" t="s">
        <v>18</v>
      </c>
      <c r="G364" s="17">
        <f>SUM(G361:G363)</f>
        <v>6</v>
      </c>
      <c r="H364" s="17">
        <f>SUM(H361:H363)</f>
        <v>16</v>
      </c>
      <c r="I364" s="59">
        <f>H364/G364</f>
        <v>2.6666666666666665</v>
      </c>
      <c r="J364" s="57" t="s">
        <v>268</v>
      </c>
    </row>
    <row r="365" spans="1:11" ht="20.149999999999999" customHeight="1" x14ac:dyDescent="0.35">
      <c r="A365" s="88"/>
      <c r="B365" s="90"/>
      <c r="C365" s="91" t="s">
        <v>269</v>
      </c>
      <c r="D365" s="91" t="s">
        <v>20</v>
      </c>
      <c r="E365" s="89" t="s">
        <v>103</v>
      </c>
      <c r="F365" s="21" t="s">
        <v>15</v>
      </c>
      <c r="G365" s="76" t="s">
        <v>49</v>
      </c>
      <c r="H365" s="76" t="s">
        <v>49</v>
      </c>
      <c r="I365" s="74" t="s">
        <v>49</v>
      </c>
      <c r="J365" s="28"/>
    </row>
    <row r="366" spans="1:11" ht="20.149999999999999" customHeight="1" x14ac:dyDescent="0.35">
      <c r="A366" s="88"/>
      <c r="B366" s="90"/>
      <c r="C366" s="88"/>
      <c r="D366" s="88"/>
      <c r="E366" s="90"/>
      <c r="F366" s="21" t="s">
        <v>16</v>
      </c>
      <c r="G366" s="76" t="s">
        <v>49</v>
      </c>
      <c r="H366" s="76">
        <v>1521</v>
      </c>
      <c r="I366" s="74"/>
      <c r="J366" s="28"/>
    </row>
    <row r="367" spans="1:11" ht="273" customHeight="1" x14ac:dyDescent="0.35">
      <c r="A367" s="88"/>
      <c r="B367" s="90"/>
      <c r="C367" s="88"/>
      <c r="D367" s="88"/>
      <c r="E367" s="90"/>
      <c r="F367" s="21" t="s">
        <v>17</v>
      </c>
      <c r="G367" s="76">
        <v>1800</v>
      </c>
      <c r="H367" s="76">
        <v>1425</v>
      </c>
      <c r="I367" s="60">
        <f t="shared" ref="I367" si="65">H367/G367</f>
        <v>0.79166666666666663</v>
      </c>
      <c r="J367" s="28" t="s">
        <v>335</v>
      </c>
    </row>
    <row r="368" spans="1:11" ht="100" customHeight="1" x14ac:dyDescent="0.35">
      <c r="A368" s="88"/>
      <c r="B368" s="90"/>
      <c r="C368" s="88"/>
      <c r="D368" s="88"/>
      <c r="E368" s="90"/>
      <c r="F368" s="15" t="s">
        <v>18</v>
      </c>
      <c r="G368" s="17">
        <f>SUM(G365:G367)</f>
        <v>1800</v>
      </c>
      <c r="H368" s="17">
        <f>SUM(H365:H367)</f>
        <v>2946</v>
      </c>
      <c r="I368" s="59">
        <f>H368/G368</f>
        <v>1.6366666666666667</v>
      </c>
      <c r="J368" s="57" t="s">
        <v>336</v>
      </c>
    </row>
    <row r="369" spans="1:10" ht="30" customHeight="1" x14ac:dyDescent="0.35">
      <c r="A369" s="94" t="s">
        <v>270</v>
      </c>
      <c r="B369" s="95"/>
      <c r="C369" s="95"/>
      <c r="D369" s="95"/>
      <c r="E369" s="95"/>
      <c r="F369" s="95"/>
      <c r="G369" s="95"/>
      <c r="H369" s="95"/>
      <c r="I369" s="95"/>
      <c r="J369" s="95"/>
    </row>
    <row r="370" spans="1:10" ht="30" customHeight="1" x14ac:dyDescent="0.35">
      <c r="A370" s="15" t="s">
        <v>2</v>
      </c>
      <c r="B370" s="15" t="s">
        <v>3</v>
      </c>
      <c r="C370" s="15" t="s">
        <v>2</v>
      </c>
      <c r="D370" s="15" t="s">
        <v>4</v>
      </c>
      <c r="E370" s="15" t="s">
        <v>5</v>
      </c>
      <c r="F370" s="15" t="s">
        <v>6</v>
      </c>
      <c r="G370" s="12" t="s">
        <v>7</v>
      </c>
      <c r="H370" s="12" t="s">
        <v>8</v>
      </c>
      <c r="I370" s="12" t="s">
        <v>9</v>
      </c>
      <c r="J370" s="80" t="s">
        <v>10</v>
      </c>
    </row>
    <row r="371" spans="1:10" ht="20.149999999999999" customHeight="1" x14ac:dyDescent="0.35">
      <c r="A371" s="87">
        <v>40</v>
      </c>
      <c r="B371" s="89" t="s">
        <v>271</v>
      </c>
      <c r="C371" s="91" t="s">
        <v>272</v>
      </c>
      <c r="D371" s="91" t="s">
        <v>13</v>
      </c>
      <c r="E371" s="89" t="s">
        <v>273</v>
      </c>
      <c r="F371" s="21" t="s">
        <v>15</v>
      </c>
      <c r="G371" s="76" t="s">
        <v>49</v>
      </c>
      <c r="H371" s="76" t="s">
        <v>49</v>
      </c>
      <c r="I371" s="74" t="s">
        <v>49</v>
      </c>
      <c r="J371" s="28"/>
    </row>
    <row r="372" spans="1:10" ht="20.149999999999999" customHeight="1" x14ac:dyDescent="0.35">
      <c r="A372" s="88"/>
      <c r="B372" s="90"/>
      <c r="C372" s="88"/>
      <c r="D372" s="88"/>
      <c r="E372" s="90"/>
      <c r="F372" s="21" t="s">
        <v>16</v>
      </c>
      <c r="G372" s="78">
        <v>18</v>
      </c>
      <c r="H372" s="78">
        <v>17</v>
      </c>
      <c r="I372" s="10">
        <f t="shared" ref="I372:I373" si="66">H372/G372</f>
        <v>0.94444444444444442</v>
      </c>
      <c r="J372" s="38"/>
    </row>
    <row r="373" spans="1:10" ht="121.5" customHeight="1" x14ac:dyDescent="0.35">
      <c r="A373" s="88"/>
      <c r="B373" s="90"/>
      <c r="C373" s="88"/>
      <c r="D373" s="88"/>
      <c r="E373" s="90"/>
      <c r="F373" s="21" t="s">
        <v>17</v>
      </c>
      <c r="G373" s="78">
        <v>18</v>
      </c>
      <c r="H373" s="78">
        <v>17</v>
      </c>
      <c r="I373" s="60">
        <f t="shared" si="66"/>
        <v>0.94444444444444442</v>
      </c>
      <c r="J373" s="38" t="s">
        <v>274</v>
      </c>
    </row>
    <row r="374" spans="1:10" ht="20.149999999999999" customHeight="1" x14ac:dyDescent="0.35">
      <c r="A374" s="88"/>
      <c r="B374" s="90"/>
      <c r="C374" s="88"/>
      <c r="D374" s="88"/>
      <c r="E374" s="90"/>
      <c r="F374" s="15" t="s">
        <v>18</v>
      </c>
      <c r="G374" s="17">
        <f>SUM(G371:G373)</f>
        <v>36</v>
      </c>
      <c r="H374" s="17">
        <f>SUM(H371:H373)</f>
        <v>34</v>
      </c>
      <c r="I374" s="59">
        <f>H374/G374</f>
        <v>0.94444444444444442</v>
      </c>
      <c r="J374" s="57" t="s">
        <v>275</v>
      </c>
    </row>
    <row r="375" spans="1:10" ht="20.149999999999999" customHeight="1" x14ac:dyDescent="0.35">
      <c r="A375" s="88"/>
      <c r="B375" s="90"/>
      <c r="C375" s="91" t="s">
        <v>276</v>
      </c>
      <c r="D375" s="91" t="s">
        <v>20</v>
      </c>
      <c r="E375" s="89" t="s">
        <v>277</v>
      </c>
      <c r="F375" s="21" t="s">
        <v>15</v>
      </c>
      <c r="G375" s="76" t="s">
        <v>49</v>
      </c>
      <c r="H375" s="76" t="s">
        <v>49</v>
      </c>
      <c r="I375" s="74" t="s">
        <v>49</v>
      </c>
      <c r="J375" s="28"/>
    </row>
    <row r="376" spans="1:10" ht="20.149999999999999" customHeight="1" x14ac:dyDescent="0.35">
      <c r="A376" s="88"/>
      <c r="B376" s="90"/>
      <c r="C376" s="88"/>
      <c r="D376" s="88"/>
      <c r="E376" s="90"/>
      <c r="F376" s="21" t="s">
        <v>16</v>
      </c>
      <c r="G376" s="78">
        <v>3600</v>
      </c>
      <c r="H376" s="78">
        <v>3308</v>
      </c>
      <c r="I376" s="10">
        <f t="shared" ref="I376:I377" si="67">H376/G376</f>
        <v>0.91888888888888887</v>
      </c>
      <c r="J376" s="38"/>
    </row>
    <row r="377" spans="1:10" ht="52.5" customHeight="1" x14ac:dyDescent="0.35">
      <c r="A377" s="88"/>
      <c r="B377" s="90"/>
      <c r="C377" s="88"/>
      <c r="D377" s="88"/>
      <c r="E377" s="90"/>
      <c r="F377" s="21" t="s">
        <v>17</v>
      </c>
      <c r="G377" s="78">
        <v>3600</v>
      </c>
      <c r="H377" s="78">
        <v>4815</v>
      </c>
      <c r="I377" s="60">
        <f t="shared" si="67"/>
        <v>1.3374999999999999</v>
      </c>
      <c r="J377" s="38" t="s">
        <v>337</v>
      </c>
    </row>
    <row r="378" spans="1:10" ht="20.149999999999999" customHeight="1" x14ac:dyDescent="0.35">
      <c r="A378" s="88"/>
      <c r="B378" s="90"/>
      <c r="C378" s="88"/>
      <c r="D378" s="88"/>
      <c r="E378" s="90"/>
      <c r="F378" s="15" t="s">
        <v>18</v>
      </c>
      <c r="G378" s="17">
        <f>SUM(G375:G377)</f>
        <v>7200</v>
      </c>
      <c r="H378" s="17">
        <f>SUM(H375:H377)</f>
        <v>8123</v>
      </c>
      <c r="I378" s="59">
        <f>H378/G378</f>
        <v>1.1281944444444445</v>
      </c>
      <c r="J378" s="57" t="s">
        <v>278</v>
      </c>
    </row>
    <row r="379" spans="1:10" ht="20.149999999999999" customHeight="1" x14ac:dyDescent="0.35">
      <c r="A379" s="87">
        <v>41</v>
      </c>
      <c r="B379" s="89" t="s">
        <v>279</v>
      </c>
      <c r="C379" s="91" t="s">
        <v>280</v>
      </c>
      <c r="D379" s="91" t="s">
        <v>13</v>
      </c>
      <c r="E379" s="89" t="s">
        <v>273</v>
      </c>
      <c r="F379" s="21" t="s">
        <v>15</v>
      </c>
      <c r="G379" s="76" t="s">
        <v>49</v>
      </c>
      <c r="H379" s="76" t="s">
        <v>49</v>
      </c>
      <c r="I379" s="74" t="s">
        <v>49</v>
      </c>
      <c r="J379" s="28"/>
    </row>
    <row r="380" spans="1:10" ht="20.149999999999999" customHeight="1" x14ac:dyDescent="0.35">
      <c r="A380" s="88"/>
      <c r="B380" s="90"/>
      <c r="C380" s="88"/>
      <c r="D380" s="88"/>
      <c r="E380" s="90"/>
      <c r="F380" s="21" t="s">
        <v>16</v>
      </c>
      <c r="G380" s="78">
        <v>4</v>
      </c>
      <c r="H380" s="78">
        <v>5</v>
      </c>
      <c r="I380" s="10">
        <f t="shared" ref="I380:I381" si="68">H380/G380</f>
        <v>1.25</v>
      </c>
      <c r="J380" s="38"/>
    </row>
    <row r="381" spans="1:10" ht="97" customHeight="1" x14ac:dyDescent="0.35">
      <c r="A381" s="88"/>
      <c r="B381" s="90"/>
      <c r="C381" s="88"/>
      <c r="D381" s="88"/>
      <c r="E381" s="90"/>
      <c r="F381" s="21" t="s">
        <v>17</v>
      </c>
      <c r="G381" s="78">
        <v>4</v>
      </c>
      <c r="H381" s="78">
        <v>8</v>
      </c>
      <c r="I381" s="60">
        <f t="shared" si="68"/>
        <v>2</v>
      </c>
      <c r="J381" s="38" t="s">
        <v>281</v>
      </c>
    </row>
    <row r="382" spans="1:10" ht="20.149999999999999" customHeight="1" x14ac:dyDescent="0.35">
      <c r="A382" s="88"/>
      <c r="B382" s="90"/>
      <c r="C382" s="88"/>
      <c r="D382" s="88"/>
      <c r="E382" s="90"/>
      <c r="F382" s="15" t="s">
        <v>18</v>
      </c>
      <c r="G382" s="17">
        <f>SUM(G379:G381)</f>
        <v>8</v>
      </c>
      <c r="H382" s="17">
        <f>SUM(H380:H381)</f>
        <v>13</v>
      </c>
      <c r="I382" s="59">
        <f>H382/G382</f>
        <v>1.625</v>
      </c>
      <c r="J382" s="57" t="s">
        <v>282</v>
      </c>
    </row>
    <row r="383" spans="1:10" ht="20.149999999999999" customHeight="1" x14ac:dyDescent="0.35">
      <c r="A383" s="88"/>
      <c r="B383" s="90"/>
      <c r="C383" s="91" t="s">
        <v>283</v>
      </c>
      <c r="D383" s="91" t="s">
        <v>20</v>
      </c>
      <c r="E383" s="89" t="s">
        <v>284</v>
      </c>
      <c r="F383" s="21" t="s">
        <v>15</v>
      </c>
      <c r="G383" s="76" t="s">
        <v>49</v>
      </c>
      <c r="H383" s="76" t="s">
        <v>49</v>
      </c>
      <c r="I383" s="74" t="s">
        <v>49</v>
      </c>
      <c r="J383" s="28"/>
    </row>
    <row r="384" spans="1:10" ht="20.149999999999999" customHeight="1" x14ac:dyDescent="0.35">
      <c r="A384" s="88"/>
      <c r="B384" s="90"/>
      <c r="C384" s="88"/>
      <c r="D384" s="88"/>
      <c r="E384" s="90"/>
      <c r="F384" s="21" t="s">
        <v>16</v>
      </c>
      <c r="G384" s="78">
        <v>800</v>
      </c>
      <c r="H384" s="78">
        <v>705</v>
      </c>
      <c r="I384" s="10">
        <f t="shared" ref="I384:I385" si="69">H384/G384</f>
        <v>0.88124999999999998</v>
      </c>
      <c r="J384" s="38"/>
    </row>
    <row r="385" spans="1:10" ht="72.5" customHeight="1" x14ac:dyDescent="0.35">
      <c r="A385" s="88"/>
      <c r="B385" s="90"/>
      <c r="C385" s="88"/>
      <c r="D385" s="88"/>
      <c r="E385" s="90"/>
      <c r="F385" s="21" t="s">
        <v>17</v>
      </c>
      <c r="G385" s="78">
        <v>800</v>
      </c>
      <c r="H385" s="78">
        <v>1248</v>
      </c>
      <c r="I385" s="60">
        <f t="shared" si="69"/>
        <v>1.56</v>
      </c>
      <c r="J385" s="38" t="s">
        <v>338</v>
      </c>
    </row>
    <row r="386" spans="1:10" ht="74" customHeight="1" x14ac:dyDescent="0.35">
      <c r="A386" s="88"/>
      <c r="B386" s="90"/>
      <c r="C386" s="88"/>
      <c r="D386" s="88"/>
      <c r="E386" s="90"/>
      <c r="F386" s="15" t="s">
        <v>18</v>
      </c>
      <c r="G386" s="17">
        <f>SUM(G383:G385)</f>
        <v>1600</v>
      </c>
      <c r="H386" s="17">
        <f>SUM(H383:H385)</f>
        <v>1953</v>
      </c>
      <c r="I386" s="59">
        <f>H386/G386</f>
        <v>1.2206250000000001</v>
      </c>
      <c r="J386" s="67" t="s">
        <v>339</v>
      </c>
    </row>
    <row r="387" spans="1:10" ht="20.149999999999999" customHeight="1" x14ac:dyDescent="0.35">
      <c r="A387" s="87">
        <v>42</v>
      </c>
      <c r="B387" s="110" t="s">
        <v>285</v>
      </c>
      <c r="C387" s="91" t="s">
        <v>286</v>
      </c>
      <c r="D387" s="91" t="s">
        <v>13</v>
      </c>
      <c r="E387" s="89" t="s">
        <v>287</v>
      </c>
      <c r="F387" s="21" t="s">
        <v>15</v>
      </c>
      <c r="G387" s="75" t="s">
        <v>49</v>
      </c>
      <c r="H387" s="44" t="s">
        <v>49</v>
      </c>
      <c r="I387" s="73" t="s">
        <v>49</v>
      </c>
      <c r="J387" s="69"/>
    </row>
    <row r="388" spans="1:10" ht="20.149999999999999" customHeight="1" x14ac:dyDescent="0.35">
      <c r="A388" s="88"/>
      <c r="B388" s="111"/>
      <c r="C388" s="88"/>
      <c r="D388" s="88"/>
      <c r="E388" s="90"/>
      <c r="F388" s="21" t="s">
        <v>16</v>
      </c>
      <c r="G388" s="75" t="s">
        <v>49</v>
      </c>
      <c r="H388" s="78">
        <v>2</v>
      </c>
      <c r="I388" s="73"/>
      <c r="J388" s="69"/>
    </row>
    <row r="389" spans="1:10" ht="72.5" customHeight="1" x14ac:dyDescent="0.35">
      <c r="A389" s="88"/>
      <c r="B389" s="111"/>
      <c r="C389" s="88"/>
      <c r="D389" s="88"/>
      <c r="E389" s="90"/>
      <c r="F389" s="21" t="s">
        <v>17</v>
      </c>
      <c r="G389" s="24">
        <v>9</v>
      </c>
      <c r="H389" s="49">
        <v>8</v>
      </c>
      <c r="I389" s="60">
        <f t="shared" ref="I389" si="70">H389/G389</f>
        <v>0.88888888888888884</v>
      </c>
      <c r="J389" s="38" t="s">
        <v>288</v>
      </c>
    </row>
    <row r="390" spans="1:10" ht="58.5" customHeight="1" x14ac:dyDescent="0.35">
      <c r="A390" s="88"/>
      <c r="B390" s="111"/>
      <c r="C390" s="88"/>
      <c r="D390" s="88"/>
      <c r="E390" s="90"/>
      <c r="F390" s="15" t="s">
        <v>18</v>
      </c>
      <c r="G390" s="27">
        <f>SUM(G387:G389)</f>
        <v>9</v>
      </c>
      <c r="H390" s="41">
        <f>SUM(H387:H389)</f>
        <v>10</v>
      </c>
      <c r="I390" s="55">
        <f>H390/G390</f>
        <v>1.1111111111111112</v>
      </c>
      <c r="J390" s="57" t="s">
        <v>340</v>
      </c>
    </row>
    <row r="391" spans="1:10" ht="28" customHeight="1" x14ac:dyDescent="0.35">
      <c r="A391" s="88"/>
      <c r="B391" s="111"/>
      <c r="C391" s="91" t="s">
        <v>289</v>
      </c>
      <c r="D391" s="91" t="s">
        <v>20</v>
      </c>
      <c r="E391" s="89" t="s">
        <v>290</v>
      </c>
      <c r="F391" s="21" t="s">
        <v>15</v>
      </c>
      <c r="G391" s="75" t="s">
        <v>49</v>
      </c>
      <c r="H391" s="44" t="s">
        <v>49</v>
      </c>
      <c r="I391" s="73" t="s">
        <v>49</v>
      </c>
      <c r="J391" s="69"/>
    </row>
    <row r="392" spans="1:10" ht="20.149999999999999" customHeight="1" x14ac:dyDescent="0.35">
      <c r="A392" s="88"/>
      <c r="B392" s="111"/>
      <c r="C392" s="88"/>
      <c r="D392" s="88"/>
      <c r="E392" s="90"/>
      <c r="F392" s="21" t="s">
        <v>16</v>
      </c>
      <c r="G392" s="75" t="s">
        <v>49</v>
      </c>
      <c r="H392" s="45">
        <v>29</v>
      </c>
      <c r="I392" s="73" t="s">
        <v>49</v>
      </c>
      <c r="J392" s="70"/>
    </row>
    <row r="393" spans="1:10" ht="93.5" customHeight="1" x14ac:dyDescent="0.35">
      <c r="A393" s="88"/>
      <c r="B393" s="111"/>
      <c r="C393" s="88"/>
      <c r="D393" s="88"/>
      <c r="E393" s="90"/>
      <c r="F393" s="21" t="s">
        <v>17</v>
      </c>
      <c r="G393" s="78">
        <v>190</v>
      </c>
      <c r="H393" s="45">
        <v>173</v>
      </c>
      <c r="I393" s="10">
        <f t="shared" ref="I393" si="71">H393/G393</f>
        <v>0.91052631578947374</v>
      </c>
      <c r="J393" s="58" t="s">
        <v>291</v>
      </c>
    </row>
    <row r="394" spans="1:10" ht="89.5" customHeight="1" x14ac:dyDescent="0.35">
      <c r="A394" s="88"/>
      <c r="B394" s="111"/>
      <c r="C394" s="88"/>
      <c r="D394" s="88"/>
      <c r="E394" s="90"/>
      <c r="F394" s="15" t="s">
        <v>18</v>
      </c>
      <c r="G394" s="15">
        <f>SUM(G391:G393)</f>
        <v>190</v>
      </c>
      <c r="H394" s="41">
        <f>SUM(H391:H393)</f>
        <v>202</v>
      </c>
      <c r="I394" s="59">
        <f>H394/G394</f>
        <v>1.0631578947368421</v>
      </c>
      <c r="J394" s="57" t="s">
        <v>292</v>
      </c>
    </row>
    <row r="395" spans="1:10" ht="20.149999999999999" customHeight="1" x14ac:dyDescent="0.35">
      <c r="A395" s="88"/>
      <c r="B395" s="111"/>
      <c r="C395" s="91" t="s">
        <v>293</v>
      </c>
      <c r="D395" s="91" t="s">
        <v>20</v>
      </c>
      <c r="E395" s="89" t="s">
        <v>294</v>
      </c>
      <c r="F395" s="21" t="s">
        <v>15</v>
      </c>
      <c r="G395" s="44" t="s">
        <v>49</v>
      </c>
      <c r="H395" s="75" t="s">
        <v>49</v>
      </c>
      <c r="I395" s="73" t="s">
        <v>49</v>
      </c>
      <c r="J395" s="69"/>
    </row>
    <row r="396" spans="1:10" ht="20.149999999999999" customHeight="1" x14ac:dyDescent="0.35">
      <c r="A396" s="88"/>
      <c r="B396" s="111"/>
      <c r="C396" s="88"/>
      <c r="D396" s="88"/>
      <c r="E396" s="90"/>
      <c r="F396" s="21" t="s">
        <v>16</v>
      </c>
      <c r="G396" s="53" t="s">
        <v>49</v>
      </c>
      <c r="H396" s="36">
        <v>429</v>
      </c>
      <c r="I396" s="37" t="s">
        <v>49</v>
      </c>
      <c r="J396" s="38"/>
    </row>
    <row r="397" spans="1:10" ht="70" customHeight="1" x14ac:dyDescent="0.35">
      <c r="A397" s="88"/>
      <c r="B397" s="111"/>
      <c r="C397" s="88"/>
      <c r="D397" s="88"/>
      <c r="E397" s="90"/>
      <c r="F397" s="21" t="s">
        <v>17</v>
      </c>
      <c r="G397" s="45">
        <v>4500</v>
      </c>
      <c r="H397" s="78">
        <v>6629</v>
      </c>
      <c r="I397" s="60">
        <f t="shared" ref="I397" si="72">H397/G397</f>
        <v>1.473111111111111</v>
      </c>
      <c r="J397" s="69" t="s">
        <v>295</v>
      </c>
    </row>
    <row r="398" spans="1:10" ht="20.149999999999999" customHeight="1" x14ac:dyDescent="0.35">
      <c r="A398" s="88"/>
      <c r="B398" s="111"/>
      <c r="C398" s="88"/>
      <c r="D398" s="88"/>
      <c r="E398" s="90"/>
      <c r="F398" s="15" t="s">
        <v>18</v>
      </c>
      <c r="G398" s="54">
        <f>SUM(G395:G397)</f>
        <v>4500</v>
      </c>
      <c r="H398" s="27">
        <f>SUM(H395:H397)</f>
        <v>7058</v>
      </c>
      <c r="I398" s="55">
        <f>H398/G398</f>
        <v>1.5684444444444445</v>
      </c>
      <c r="J398" s="57" t="s">
        <v>296</v>
      </c>
    </row>
    <row r="399" spans="1:10" ht="30" customHeight="1" x14ac:dyDescent="0.35">
      <c r="A399" s="94" t="s">
        <v>297</v>
      </c>
      <c r="B399" s="95"/>
      <c r="C399" s="95"/>
      <c r="D399" s="95"/>
      <c r="E399" s="95"/>
      <c r="F399" s="95"/>
      <c r="G399" s="95"/>
      <c r="H399" s="95"/>
      <c r="I399" s="95"/>
      <c r="J399" s="95"/>
    </row>
    <row r="400" spans="1:10" ht="30" customHeight="1" x14ac:dyDescent="0.35">
      <c r="A400" s="15" t="s">
        <v>2</v>
      </c>
      <c r="B400" s="15" t="s">
        <v>3</v>
      </c>
      <c r="C400" s="15" t="s">
        <v>2</v>
      </c>
      <c r="D400" s="15" t="s">
        <v>4</v>
      </c>
      <c r="E400" s="15" t="s">
        <v>5</v>
      </c>
      <c r="F400" s="15" t="s">
        <v>6</v>
      </c>
      <c r="G400" s="12" t="s">
        <v>7</v>
      </c>
      <c r="H400" s="12" t="s">
        <v>8</v>
      </c>
      <c r="I400" s="12" t="s">
        <v>9</v>
      </c>
      <c r="J400" s="80" t="s">
        <v>10</v>
      </c>
    </row>
    <row r="401" spans="1:16" ht="20.149999999999999" customHeight="1" x14ac:dyDescent="0.35">
      <c r="A401" s="87">
        <v>1</v>
      </c>
      <c r="B401" s="89" t="s">
        <v>298</v>
      </c>
      <c r="C401" s="91" t="s">
        <v>12</v>
      </c>
      <c r="D401" s="91" t="s">
        <v>13</v>
      </c>
      <c r="E401" s="89" t="s">
        <v>56</v>
      </c>
      <c r="F401" s="16" t="s">
        <v>15</v>
      </c>
      <c r="G401" s="76" t="s">
        <v>49</v>
      </c>
      <c r="H401" s="76" t="s">
        <v>49</v>
      </c>
      <c r="I401" s="74" t="s">
        <v>49</v>
      </c>
      <c r="J401" s="28"/>
    </row>
    <row r="402" spans="1:16" ht="20.149999999999999" customHeight="1" x14ac:dyDescent="0.35">
      <c r="A402" s="88"/>
      <c r="B402" s="90"/>
      <c r="C402" s="88"/>
      <c r="D402" s="88"/>
      <c r="E402" s="90"/>
      <c r="F402" s="16" t="s">
        <v>16</v>
      </c>
      <c r="G402" s="78">
        <v>4</v>
      </c>
      <c r="H402" s="78">
        <v>0</v>
      </c>
      <c r="I402" s="10">
        <f t="shared" ref="I402:I403" si="73">H402/G402</f>
        <v>0</v>
      </c>
      <c r="J402" s="38"/>
    </row>
    <row r="403" spans="1:16" ht="20.149999999999999" customHeight="1" x14ac:dyDescent="0.35">
      <c r="A403" s="88"/>
      <c r="B403" s="90"/>
      <c r="C403" s="88"/>
      <c r="D403" s="88"/>
      <c r="E403" s="90"/>
      <c r="F403" s="16" t="s">
        <v>17</v>
      </c>
      <c r="G403" s="78">
        <v>4</v>
      </c>
      <c r="H403" s="78">
        <v>3</v>
      </c>
      <c r="I403" s="63">
        <f t="shared" si="73"/>
        <v>0.75</v>
      </c>
      <c r="J403" s="38"/>
    </row>
    <row r="404" spans="1:16" ht="240.5" customHeight="1" x14ac:dyDescent="0.35">
      <c r="A404" s="88"/>
      <c r="B404" s="90"/>
      <c r="C404" s="88"/>
      <c r="D404" s="88"/>
      <c r="E404" s="90"/>
      <c r="F404" s="15" t="s">
        <v>18</v>
      </c>
      <c r="G404" s="17">
        <f>SUM(G401:G403)</f>
        <v>8</v>
      </c>
      <c r="H404" s="41">
        <f>SUM(H401:H403)</f>
        <v>3</v>
      </c>
      <c r="I404" s="59">
        <f>H404/G404</f>
        <v>0.375</v>
      </c>
      <c r="J404" s="57" t="s">
        <v>307</v>
      </c>
    </row>
    <row r="405" spans="1:16" ht="20.149999999999999" customHeight="1" x14ac:dyDescent="0.35">
      <c r="A405" s="88"/>
      <c r="B405" s="90"/>
      <c r="C405" s="91" t="s">
        <v>19</v>
      </c>
      <c r="D405" s="91" t="s">
        <v>20</v>
      </c>
      <c r="E405" s="89" t="s">
        <v>299</v>
      </c>
      <c r="F405" s="16" t="s">
        <v>15</v>
      </c>
      <c r="G405" s="76" t="s">
        <v>49</v>
      </c>
      <c r="H405" s="76" t="s">
        <v>49</v>
      </c>
      <c r="I405" s="74" t="s">
        <v>49</v>
      </c>
      <c r="J405" s="28"/>
    </row>
    <row r="406" spans="1:16" ht="20.149999999999999" customHeight="1" x14ac:dyDescent="0.35">
      <c r="A406" s="88"/>
      <c r="B406" s="90"/>
      <c r="C406" s="88"/>
      <c r="D406" s="88"/>
      <c r="E406" s="90"/>
      <c r="F406" s="16" t="s">
        <v>16</v>
      </c>
      <c r="G406" s="78">
        <v>800</v>
      </c>
      <c r="H406" s="78">
        <v>0</v>
      </c>
      <c r="I406" s="10">
        <f t="shared" ref="I406:I407" si="74">H406/G406</f>
        <v>0</v>
      </c>
      <c r="J406" s="38"/>
    </row>
    <row r="407" spans="1:16" ht="20.149999999999999" customHeight="1" x14ac:dyDescent="0.35">
      <c r="A407" s="88"/>
      <c r="B407" s="90"/>
      <c r="C407" s="88"/>
      <c r="D407" s="88"/>
      <c r="E407" s="90"/>
      <c r="F407" s="16" t="s">
        <v>17</v>
      </c>
      <c r="G407" s="78">
        <v>800</v>
      </c>
      <c r="H407" s="78">
        <v>953</v>
      </c>
      <c r="I407" s="63">
        <f t="shared" si="74"/>
        <v>1.1912499999999999</v>
      </c>
      <c r="J407" s="38"/>
    </row>
    <row r="408" spans="1:16" ht="20.149999999999999" customHeight="1" x14ac:dyDescent="0.35">
      <c r="A408" s="88"/>
      <c r="B408" s="90"/>
      <c r="C408" s="88"/>
      <c r="D408" s="88"/>
      <c r="E408" s="90"/>
      <c r="F408" s="15" t="s">
        <v>18</v>
      </c>
      <c r="G408" s="17">
        <f>SUM(G405:G407)</f>
        <v>1600</v>
      </c>
      <c r="H408" s="17">
        <f>SUM(H405:H407)</f>
        <v>953</v>
      </c>
      <c r="I408" s="59">
        <f>H408/G408</f>
        <v>0.59562499999999996</v>
      </c>
      <c r="J408" s="57" t="s">
        <v>300</v>
      </c>
    </row>
    <row r="409" spans="1:16" ht="20.149999999999999" customHeight="1" x14ac:dyDescent="0.35">
      <c r="A409" s="107">
        <v>2</v>
      </c>
      <c r="B409" s="92" t="s">
        <v>301</v>
      </c>
      <c r="C409" s="96" t="s">
        <v>23</v>
      </c>
      <c r="D409" s="96" t="s">
        <v>13</v>
      </c>
      <c r="E409" s="92" t="s">
        <v>242</v>
      </c>
      <c r="F409" s="16" t="s">
        <v>15</v>
      </c>
      <c r="G409" s="75" t="s">
        <v>49</v>
      </c>
      <c r="H409" s="75" t="s">
        <v>49</v>
      </c>
      <c r="I409" s="73" t="s">
        <v>49</v>
      </c>
      <c r="J409" s="69"/>
      <c r="O409" s="31"/>
    </row>
    <row r="410" spans="1:16" ht="20.149999999999999" customHeight="1" x14ac:dyDescent="0.35">
      <c r="A410" s="97"/>
      <c r="B410" s="93"/>
      <c r="C410" s="97"/>
      <c r="D410" s="97"/>
      <c r="E410" s="93"/>
      <c r="F410" s="16" t="s">
        <v>16</v>
      </c>
      <c r="G410" s="75" t="s">
        <v>49</v>
      </c>
      <c r="H410" s="75" t="s">
        <v>49</v>
      </c>
      <c r="I410" s="73" t="s">
        <v>49</v>
      </c>
      <c r="J410" s="69"/>
      <c r="N410" s="31"/>
      <c r="O410" s="31"/>
      <c r="P410" s="31"/>
    </row>
    <row r="411" spans="1:16" ht="20.149999999999999" customHeight="1" x14ac:dyDescent="0.35">
      <c r="A411" s="97"/>
      <c r="B411" s="93"/>
      <c r="C411" s="97"/>
      <c r="D411" s="97"/>
      <c r="E411" s="93"/>
      <c r="F411" s="16" t="s">
        <v>17</v>
      </c>
      <c r="G411" s="78">
        <v>5</v>
      </c>
      <c r="H411" s="78">
        <v>0</v>
      </c>
      <c r="I411" s="63">
        <f t="shared" ref="I411" si="75">H411/G411</f>
        <v>0</v>
      </c>
      <c r="J411" s="38"/>
      <c r="N411" s="31"/>
      <c r="O411" s="31"/>
      <c r="P411" s="31"/>
    </row>
    <row r="412" spans="1:16" ht="20.149999999999999" customHeight="1" x14ac:dyDescent="0.35">
      <c r="A412" s="97"/>
      <c r="B412" s="93"/>
      <c r="C412" s="97"/>
      <c r="D412" s="97"/>
      <c r="E412" s="93"/>
      <c r="F412" s="15" t="s">
        <v>18</v>
      </c>
      <c r="G412" s="15">
        <f>SUM(G409:G411)</f>
        <v>5</v>
      </c>
      <c r="H412" s="15">
        <f>SUM(H409:H411)</f>
        <v>0</v>
      </c>
      <c r="I412" s="59">
        <f>H412/G412</f>
        <v>0</v>
      </c>
      <c r="J412" s="57" t="s">
        <v>300</v>
      </c>
      <c r="O412" s="31"/>
    </row>
    <row r="413" spans="1:16" ht="20.149999999999999" customHeight="1" x14ac:dyDescent="0.35">
      <c r="A413" s="97"/>
      <c r="B413" s="93"/>
      <c r="C413" s="96" t="s">
        <v>25</v>
      </c>
      <c r="D413" s="96" t="s">
        <v>13</v>
      </c>
      <c r="E413" s="92" t="s">
        <v>302</v>
      </c>
      <c r="F413" s="16" t="s">
        <v>15</v>
      </c>
      <c r="G413" s="75" t="s">
        <v>49</v>
      </c>
      <c r="H413" s="75" t="s">
        <v>49</v>
      </c>
      <c r="I413" s="73" t="s">
        <v>49</v>
      </c>
      <c r="J413" s="69"/>
    </row>
    <row r="414" spans="1:16" ht="20.149999999999999" customHeight="1" x14ac:dyDescent="0.35">
      <c r="A414" s="97"/>
      <c r="B414" s="93"/>
      <c r="C414" s="97"/>
      <c r="D414" s="97"/>
      <c r="E414" s="93"/>
      <c r="F414" s="16" t="s">
        <v>16</v>
      </c>
      <c r="G414" s="75" t="s">
        <v>49</v>
      </c>
      <c r="H414" s="75" t="s">
        <v>49</v>
      </c>
      <c r="I414" s="73" t="s">
        <v>49</v>
      </c>
      <c r="J414" s="69"/>
    </row>
    <row r="415" spans="1:16" ht="20.149999999999999" customHeight="1" x14ac:dyDescent="0.35">
      <c r="A415" s="97"/>
      <c r="B415" s="93"/>
      <c r="C415" s="97"/>
      <c r="D415" s="97"/>
      <c r="E415" s="93"/>
      <c r="F415" s="16" t="s">
        <v>17</v>
      </c>
      <c r="G415" s="78">
        <v>4</v>
      </c>
      <c r="H415" s="78">
        <v>0</v>
      </c>
      <c r="I415" s="63">
        <f t="shared" ref="I415" si="76">H415/G415</f>
        <v>0</v>
      </c>
      <c r="J415" s="38"/>
    </row>
    <row r="416" spans="1:16" ht="20.149999999999999" customHeight="1" x14ac:dyDescent="0.35">
      <c r="A416" s="97"/>
      <c r="B416" s="93"/>
      <c r="C416" s="97"/>
      <c r="D416" s="97"/>
      <c r="E416" s="93"/>
      <c r="F416" s="15" t="s">
        <v>18</v>
      </c>
      <c r="G416" s="15">
        <f>SUM(G413:G415)</f>
        <v>4</v>
      </c>
      <c r="H416" s="15">
        <f>SUM(H413:H415)</f>
        <v>0</v>
      </c>
      <c r="I416" s="59">
        <f>H416/G416</f>
        <v>0</v>
      </c>
      <c r="J416" s="57" t="s">
        <v>300</v>
      </c>
    </row>
    <row r="417" spans="1:10" ht="20.149999999999999" customHeight="1" x14ac:dyDescent="0.35">
      <c r="A417" s="97"/>
      <c r="B417" s="93"/>
      <c r="C417" s="96" t="s">
        <v>303</v>
      </c>
      <c r="D417" s="96" t="s">
        <v>20</v>
      </c>
      <c r="E417" s="92" t="s">
        <v>304</v>
      </c>
      <c r="F417" s="16" t="s">
        <v>15</v>
      </c>
      <c r="G417" s="75" t="s">
        <v>49</v>
      </c>
      <c r="H417" s="75" t="s">
        <v>49</v>
      </c>
      <c r="I417" s="73" t="s">
        <v>49</v>
      </c>
      <c r="J417" s="69"/>
    </row>
    <row r="418" spans="1:10" ht="20.149999999999999" customHeight="1" x14ac:dyDescent="0.35">
      <c r="A418" s="97"/>
      <c r="B418" s="93"/>
      <c r="C418" s="97"/>
      <c r="D418" s="97"/>
      <c r="E418" s="93"/>
      <c r="F418" s="16" t="s">
        <v>16</v>
      </c>
      <c r="G418" s="75" t="s">
        <v>49</v>
      </c>
      <c r="H418" s="75" t="s">
        <v>49</v>
      </c>
      <c r="I418" s="73" t="s">
        <v>49</v>
      </c>
      <c r="J418" s="69"/>
    </row>
    <row r="419" spans="1:10" ht="20.149999999999999" customHeight="1" x14ac:dyDescent="0.35">
      <c r="A419" s="97"/>
      <c r="B419" s="93"/>
      <c r="C419" s="97"/>
      <c r="D419" s="97"/>
      <c r="E419" s="93"/>
      <c r="F419" s="16" t="s">
        <v>17</v>
      </c>
      <c r="G419" s="78">
        <v>100</v>
      </c>
      <c r="H419" s="78">
        <v>0</v>
      </c>
      <c r="I419" s="63">
        <f t="shared" ref="I419" si="77">H419/G419</f>
        <v>0</v>
      </c>
      <c r="J419" s="38"/>
    </row>
    <row r="420" spans="1:10" ht="20.149999999999999" customHeight="1" x14ac:dyDescent="0.35">
      <c r="A420" s="97"/>
      <c r="B420" s="93"/>
      <c r="C420" s="97"/>
      <c r="D420" s="97"/>
      <c r="E420" s="93"/>
      <c r="F420" s="15" t="s">
        <v>18</v>
      </c>
      <c r="G420" s="15">
        <f>SUM(G417:G419)</f>
        <v>100</v>
      </c>
      <c r="H420" s="15">
        <f>SUM(H417:H419)</f>
        <v>0</v>
      </c>
      <c r="I420" s="59">
        <f>H420/G420</f>
        <v>0</v>
      </c>
      <c r="J420" s="57" t="s">
        <v>300</v>
      </c>
    </row>
    <row r="421" spans="1:10" ht="20.149999999999999" customHeight="1" x14ac:dyDescent="0.35">
      <c r="A421" s="97"/>
      <c r="B421" s="93"/>
      <c r="C421" s="96" t="s">
        <v>305</v>
      </c>
      <c r="D421" s="96" t="s">
        <v>20</v>
      </c>
      <c r="E421" s="92" t="s">
        <v>306</v>
      </c>
      <c r="F421" s="16" t="s">
        <v>15</v>
      </c>
      <c r="G421" s="75" t="s">
        <v>49</v>
      </c>
      <c r="H421" s="75" t="s">
        <v>49</v>
      </c>
      <c r="I421" s="73" t="s">
        <v>49</v>
      </c>
      <c r="J421" s="69"/>
    </row>
    <row r="422" spans="1:10" ht="20.149999999999999" customHeight="1" x14ac:dyDescent="0.35">
      <c r="A422" s="97"/>
      <c r="B422" s="93"/>
      <c r="C422" s="97"/>
      <c r="D422" s="97"/>
      <c r="E422" s="93"/>
      <c r="F422" s="16" t="s">
        <v>16</v>
      </c>
      <c r="G422" s="75" t="s">
        <v>49</v>
      </c>
      <c r="H422" s="75" t="s">
        <v>49</v>
      </c>
      <c r="I422" s="73" t="s">
        <v>49</v>
      </c>
      <c r="J422" s="69"/>
    </row>
    <row r="423" spans="1:10" ht="20.149999999999999" customHeight="1" x14ac:dyDescent="0.35">
      <c r="A423" s="97"/>
      <c r="B423" s="93"/>
      <c r="C423" s="97"/>
      <c r="D423" s="97"/>
      <c r="E423" s="93"/>
      <c r="F423" s="16" t="s">
        <v>17</v>
      </c>
      <c r="G423" s="78">
        <v>1000</v>
      </c>
      <c r="H423" s="78">
        <v>0</v>
      </c>
      <c r="I423" s="63">
        <f t="shared" ref="I423" si="78">H423/G423</f>
        <v>0</v>
      </c>
      <c r="J423" s="38"/>
    </row>
    <row r="424" spans="1:10" ht="20.149999999999999" customHeight="1" x14ac:dyDescent="0.35">
      <c r="A424" s="97"/>
      <c r="B424" s="93"/>
      <c r="C424" s="97"/>
      <c r="D424" s="97"/>
      <c r="E424" s="93"/>
      <c r="F424" s="15" t="s">
        <v>18</v>
      </c>
      <c r="G424" s="15">
        <f>SUM(G421:G423)</f>
        <v>1000</v>
      </c>
      <c r="H424" s="15">
        <f>SUM(H421:H423)</f>
        <v>0</v>
      </c>
      <c r="I424" s="59">
        <f>H424/G424</f>
        <v>0</v>
      </c>
      <c r="J424" s="57" t="s">
        <v>300</v>
      </c>
    </row>
    <row r="425" spans="1:10" ht="20.149999999999999" customHeight="1" x14ac:dyDescent="0.35">
      <c r="I425" s="6"/>
    </row>
    <row r="426" spans="1:10" ht="20.149999999999999" customHeight="1" x14ac:dyDescent="0.35">
      <c r="I426" s="6"/>
    </row>
    <row r="427" spans="1:10" ht="20.149999999999999" customHeight="1" x14ac:dyDescent="0.35">
      <c r="I427" s="6"/>
    </row>
    <row r="428" spans="1:10" ht="20.149999999999999" customHeight="1" x14ac:dyDescent="0.35">
      <c r="C428" s="113" t="s">
        <v>342</v>
      </c>
      <c r="D428" s="112"/>
      <c r="E428" s="112"/>
      <c r="F428" s="112"/>
      <c r="G428" s="115" t="s">
        <v>343</v>
      </c>
      <c r="H428" s="114"/>
      <c r="I428" s="114"/>
    </row>
    <row r="429" spans="1:10" ht="20.149999999999999" customHeight="1" x14ac:dyDescent="0.35">
      <c r="C429" s="112"/>
      <c r="D429" s="112"/>
      <c r="E429" s="112"/>
      <c r="F429" s="112"/>
      <c r="G429" s="114"/>
      <c r="H429" s="114"/>
      <c r="I429" s="114"/>
    </row>
    <row r="430" spans="1:10" ht="20.149999999999999" customHeight="1" x14ac:dyDescent="0.35">
      <c r="C430" s="112"/>
      <c r="D430" s="112"/>
      <c r="E430" s="112"/>
      <c r="F430" s="112"/>
      <c r="G430" s="114"/>
      <c r="H430" s="114"/>
      <c r="I430" s="114"/>
    </row>
    <row r="431" spans="1:10" ht="20.149999999999999" customHeight="1" x14ac:dyDescent="0.35">
      <c r="C431" s="112"/>
      <c r="D431" s="112"/>
      <c r="E431" s="112"/>
      <c r="F431" s="112"/>
      <c r="G431" s="114"/>
      <c r="H431" s="114"/>
      <c r="I431" s="114"/>
    </row>
    <row r="432" spans="1:10" ht="20.149999999999999" customHeight="1" x14ac:dyDescent="0.35">
      <c r="I432" s="6"/>
    </row>
    <row r="433" spans="9:9" ht="20.149999999999999" customHeight="1" x14ac:dyDescent="0.35">
      <c r="I433" s="6"/>
    </row>
    <row r="434" spans="9:9" ht="20.149999999999999" customHeight="1" x14ac:dyDescent="0.35">
      <c r="I434" s="6"/>
    </row>
    <row r="435" spans="9:9" ht="20.149999999999999" customHeight="1" x14ac:dyDescent="0.35">
      <c r="I435" s="6"/>
    </row>
    <row r="436" spans="9:9" ht="20.149999999999999" customHeight="1" x14ac:dyDescent="0.35">
      <c r="I436" s="6"/>
    </row>
    <row r="437" spans="9:9" ht="20.149999999999999" customHeight="1" x14ac:dyDescent="0.35">
      <c r="I437" s="6"/>
    </row>
    <row r="438" spans="9:9" ht="20.149999999999999" customHeight="1" x14ac:dyDescent="0.35">
      <c r="I438" s="6"/>
    </row>
    <row r="439" spans="9:9" ht="20.149999999999999" customHeight="1" x14ac:dyDescent="0.35">
      <c r="I439" s="6"/>
    </row>
    <row r="440" spans="9:9" ht="20.149999999999999" customHeight="1" x14ac:dyDescent="0.35">
      <c r="I440" s="6"/>
    </row>
    <row r="441" spans="9:9" ht="20.149999999999999" customHeight="1" x14ac:dyDescent="0.35">
      <c r="I441" s="6"/>
    </row>
    <row r="442" spans="9:9" ht="20.149999999999999" customHeight="1" x14ac:dyDescent="0.35">
      <c r="I442" s="6"/>
    </row>
    <row r="443" spans="9:9" ht="20.149999999999999" customHeight="1" x14ac:dyDescent="0.35">
      <c r="I443" s="6"/>
    </row>
    <row r="444" spans="9:9" ht="20.149999999999999" customHeight="1" x14ac:dyDescent="0.35">
      <c r="I444" s="6"/>
    </row>
    <row r="445" spans="9:9" ht="20.149999999999999" customHeight="1" x14ac:dyDescent="0.35">
      <c r="I445" s="6"/>
    </row>
    <row r="446" spans="9:9" ht="20.149999999999999" customHeight="1" x14ac:dyDescent="0.35">
      <c r="I446" s="6"/>
    </row>
    <row r="447" spans="9:9" ht="20.149999999999999" customHeight="1" x14ac:dyDescent="0.35">
      <c r="I447" s="6"/>
    </row>
    <row r="448" spans="9:9" ht="20.149999999999999" customHeight="1" x14ac:dyDescent="0.35">
      <c r="I448" s="6"/>
    </row>
    <row r="449" spans="9:9" ht="20.149999999999999" customHeight="1" x14ac:dyDescent="0.35">
      <c r="I449" s="6"/>
    </row>
    <row r="450" spans="9:9" ht="20.149999999999999" customHeight="1" x14ac:dyDescent="0.35">
      <c r="I450" s="6"/>
    </row>
    <row r="451" spans="9:9" ht="20.149999999999999" customHeight="1" x14ac:dyDescent="0.35">
      <c r="I451" s="6"/>
    </row>
    <row r="452" spans="9:9" ht="20.149999999999999" customHeight="1" x14ac:dyDescent="0.35">
      <c r="I452" s="6"/>
    </row>
    <row r="453" spans="9:9" ht="20.149999999999999" customHeight="1" x14ac:dyDescent="0.35">
      <c r="I453" s="6"/>
    </row>
    <row r="454" spans="9:9" ht="20.149999999999999" customHeight="1" x14ac:dyDescent="0.35">
      <c r="I454" s="6"/>
    </row>
    <row r="455" spans="9:9" ht="20.149999999999999" customHeight="1" x14ac:dyDescent="0.35">
      <c r="I455" s="6"/>
    </row>
    <row r="456" spans="9:9" ht="20.149999999999999" customHeight="1" x14ac:dyDescent="0.35">
      <c r="I456" s="6"/>
    </row>
    <row r="457" spans="9:9" ht="20.149999999999999" customHeight="1" x14ac:dyDescent="0.35">
      <c r="I457" s="6"/>
    </row>
    <row r="458" spans="9:9" ht="20.149999999999999" customHeight="1" x14ac:dyDescent="0.35">
      <c r="I458" s="6"/>
    </row>
    <row r="459" spans="9:9" ht="20.149999999999999" customHeight="1" x14ac:dyDescent="0.35">
      <c r="I459" s="6"/>
    </row>
    <row r="460" spans="9:9" ht="20.149999999999999" customHeight="1" x14ac:dyDescent="0.35">
      <c r="I460" s="6"/>
    </row>
    <row r="461" spans="9:9" ht="20.149999999999999" customHeight="1" x14ac:dyDescent="0.35">
      <c r="I461" s="6"/>
    </row>
    <row r="462" spans="9:9" ht="20.149999999999999" customHeight="1" x14ac:dyDescent="0.35">
      <c r="I462" s="6"/>
    </row>
    <row r="463" spans="9:9" ht="20.149999999999999" customHeight="1" x14ac:dyDescent="0.35">
      <c r="I463" s="6"/>
    </row>
    <row r="464" spans="9:9" ht="20.149999999999999" customHeight="1" x14ac:dyDescent="0.35">
      <c r="I464" s="6"/>
    </row>
    <row r="465" spans="9:9" ht="20.149999999999999" customHeight="1" x14ac:dyDescent="0.35">
      <c r="I465" s="6"/>
    </row>
    <row r="466" spans="9:9" ht="20.149999999999999" customHeight="1" x14ac:dyDescent="0.35">
      <c r="I466" s="6"/>
    </row>
    <row r="467" spans="9:9" ht="20.149999999999999" customHeight="1" x14ac:dyDescent="0.35">
      <c r="I467" s="6"/>
    </row>
    <row r="468" spans="9:9" ht="20.149999999999999" customHeight="1" x14ac:dyDescent="0.35">
      <c r="I468" s="6"/>
    </row>
    <row r="469" spans="9:9" ht="20.149999999999999" customHeight="1" x14ac:dyDescent="0.35">
      <c r="I469" s="6"/>
    </row>
    <row r="470" spans="9:9" ht="20.149999999999999" customHeight="1" x14ac:dyDescent="0.35">
      <c r="I470" s="6"/>
    </row>
    <row r="471" spans="9:9" ht="20.149999999999999" customHeight="1" x14ac:dyDescent="0.35">
      <c r="I471" s="6"/>
    </row>
    <row r="472" spans="9:9" ht="20.149999999999999" customHeight="1" x14ac:dyDescent="0.35">
      <c r="I472" s="6"/>
    </row>
    <row r="473" spans="9:9" ht="20.149999999999999" customHeight="1" x14ac:dyDescent="0.35">
      <c r="I473" s="6"/>
    </row>
    <row r="474" spans="9:9" ht="20.149999999999999" customHeight="1" x14ac:dyDescent="0.35">
      <c r="I474" s="6"/>
    </row>
    <row r="475" spans="9:9" ht="20.149999999999999" customHeight="1" x14ac:dyDescent="0.35">
      <c r="I475" s="6"/>
    </row>
    <row r="476" spans="9:9" ht="20.149999999999999" customHeight="1" x14ac:dyDescent="0.35">
      <c r="I476" s="6"/>
    </row>
    <row r="477" spans="9:9" ht="20.149999999999999" customHeight="1" x14ac:dyDescent="0.35">
      <c r="I477" s="6"/>
    </row>
    <row r="478" spans="9:9" ht="20.149999999999999" customHeight="1" x14ac:dyDescent="0.35">
      <c r="I478" s="6"/>
    </row>
    <row r="479" spans="9:9" ht="20.149999999999999" customHeight="1" x14ac:dyDescent="0.35">
      <c r="I479" s="6"/>
    </row>
    <row r="480" spans="9:9" ht="20.149999999999999" customHeight="1" x14ac:dyDescent="0.35">
      <c r="I480" s="6"/>
    </row>
    <row r="481" spans="9:9" ht="20.149999999999999" customHeight="1" x14ac:dyDescent="0.35">
      <c r="I481" s="6"/>
    </row>
    <row r="482" spans="9:9" ht="20.149999999999999" customHeight="1" x14ac:dyDescent="0.35">
      <c r="I482" s="6"/>
    </row>
    <row r="483" spans="9:9" ht="20.149999999999999" customHeight="1" x14ac:dyDescent="0.35">
      <c r="I483" s="6"/>
    </row>
    <row r="484" spans="9:9" ht="20.149999999999999" customHeight="1" x14ac:dyDescent="0.35">
      <c r="I484" s="6"/>
    </row>
    <row r="485" spans="9:9" ht="20.149999999999999" customHeight="1" x14ac:dyDescent="0.35">
      <c r="I485" s="6"/>
    </row>
    <row r="486" spans="9:9" ht="20.149999999999999" customHeight="1" x14ac:dyDescent="0.35">
      <c r="I486" s="6"/>
    </row>
    <row r="487" spans="9:9" ht="20.149999999999999" customHeight="1" x14ac:dyDescent="0.35">
      <c r="I487" s="6"/>
    </row>
    <row r="488" spans="9:9" ht="20.149999999999999" customHeight="1" x14ac:dyDescent="0.35">
      <c r="I488" s="6"/>
    </row>
    <row r="489" spans="9:9" ht="20.149999999999999" customHeight="1" x14ac:dyDescent="0.35">
      <c r="I489" s="6"/>
    </row>
    <row r="490" spans="9:9" ht="20.149999999999999" customHeight="1" x14ac:dyDescent="0.35">
      <c r="I490" s="6"/>
    </row>
    <row r="491" spans="9:9" ht="20.149999999999999" customHeight="1" x14ac:dyDescent="0.35">
      <c r="I491" s="6"/>
    </row>
    <row r="492" spans="9:9" ht="20.149999999999999" customHeight="1" x14ac:dyDescent="0.35">
      <c r="I492" s="6"/>
    </row>
    <row r="493" spans="9:9" ht="20.149999999999999" customHeight="1" x14ac:dyDescent="0.35">
      <c r="I493" s="6"/>
    </row>
    <row r="494" spans="9:9" ht="20.149999999999999" customHeight="1" x14ac:dyDescent="0.35">
      <c r="I494" s="6"/>
    </row>
    <row r="495" spans="9:9" ht="20.149999999999999" customHeight="1" x14ac:dyDescent="0.35">
      <c r="I495" s="6"/>
    </row>
    <row r="496" spans="9:9" ht="20.149999999999999" customHeight="1" x14ac:dyDescent="0.35">
      <c r="I496" s="6"/>
    </row>
    <row r="497" spans="9:9" ht="20.149999999999999" customHeight="1" x14ac:dyDescent="0.35">
      <c r="I497" s="6"/>
    </row>
    <row r="498" spans="9:9" ht="20.149999999999999" customHeight="1" x14ac:dyDescent="0.35">
      <c r="I498" s="6"/>
    </row>
    <row r="499" spans="9:9" ht="20.149999999999999" customHeight="1" x14ac:dyDescent="0.35">
      <c r="I499" s="6"/>
    </row>
    <row r="500" spans="9:9" ht="20.149999999999999" customHeight="1" x14ac:dyDescent="0.35">
      <c r="I500" s="6"/>
    </row>
    <row r="501" spans="9:9" ht="20.149999999999999" customHeight="1" x14ac:dyDescent="0.35">
      <c r="I501" s="6"/>
    </row>
    <row r="502" spans="9:9" ht="20.149999999999999" customHeight="1" x14ac:dyDescent="0.35">
      <c r="I502" s="6"/>
    </row>
    <row r="503" spans="9:9" ht="20.149999999999999" customHeight="1" x14ac:dyDescent="0.35">
      <c r="I503" s="6"/>
    </row>
    <row r="504" spans="9:9" ht="20.149999999999999" customHeight="1" x14ac:dyDescent="0.35">
      <c r="I504" s="6"/>
    </row>
    <row r="505" spans="9:9" ht="20.149999999999999" customHeight="1" x14ac:dyDescent="0.35">
      <c r="I505" s="6"/>
    </row>
    <row r="506" spans="9:9" ht="20.149999999999999" customHeight="1" x14ac:dyDescent="0.35">
      <c r="I506" s="6"/>
    </row>
    <row r="507" spans="9:9" ht="20.149999999999999" customHeight="1" x14ac:dyDescent="0.35">
      <c r="I507" s="6"/>
    </row>
    <row r="508" spans="9:9" ht="20.149999999999999" customHeight="1" x14ac:dyDescent="0.35">
      <c r="I508" s="6"/>
    </row>
    <row r="509" spans="9:9" ht="20.149999999999999" customHeight="1" x14ac:dyDescent="0.35">
      <c r="I509" s="6"/>
    </row>
    <row r="510" spans="9:9" ht="20.149999999999999" customHeight="1" x14ac:dyDescent="0.35">
      <c r="I510" s="6"/>
    </row>
    <row r="511" spans="9:9" ht="20.149999999999999" customHeight="1" x14ac:dyDescent="0.35">
      <c r="I511" s="6"/>
    </row>
    <row r="512" spans="9:9" ht="20.149999999999999" customHeight="1" x14ac:dyDescent="0.35">
      <c r="I512" s="6"/>
    </row>
    <row r="513" spans="9:9" ht="20.149999999999999" customHeight="1" x14ac:dyDescent="0.35">
      <c r="I513" s="6"/>
    </row>
    <row r="514" spans="9:9" ht="20.149999999999999" customHeight="1" x14ac:dyDescent="0.35">
      <c r="I514" s="6"/>
    </row>
    <row r="515" spans="9:9" ht="20.149999999999999" customHeight="1" x14ac:dyDescent="0.35">
      <c r="I515" s="6"/>
    </row>
    <row r="516" spans="9:9" ht="20.149999999999999" customHeight="1" x14ac:dyDescent="0.35">
      <c r="I516" s="6"/>
    </row>
    <row r="517" spans="9:9" ht="20.149999999999999" customHeight="1" x14ac:dyDescent="0.35">
      <c r="I517" s="6"/>
    </row>
    <row r="518" spans="9:9" ht="20.149999999999999" customHeight="1" x14ac:dyDescent="0.35">
      <c r="I518" s="6"/>
    </row>
    <row r="519" spans="9:9" ht="20.149999999999999" customHeight="1" x14ac:dyDescent="0.35">
      <c r="I519" s="6"/>
    </row>
    <row r="520" spans="9:9" ht="20.149999999999999" customHeight="1" x14ac:dyDescent="0.35">
      <c r="I520" s="6"/>
    </row>
    <row r="521" spans="9:9" ht="20.149999999999999" customHeight="1" x14ac:dyDescent="0.35">
      <c r="I521" s="6"/>
    </row>
    <row r="522" spans="9:9" ht="20.149999999999999" customHeight="1" x14ac:dyDescent="0.35">
      <c r="I522" s="6"/>
    </row>
    <row r="523" spans="9:9" ht="20.149999999999999" customHeight="1" x14ac:dyDescent="0.35">
      <c r="I523" s="6"/>
    </row>
    <row r="524" spans="9:9" ht="20.149999999999999" customHeight="1" x14ac:dyDescent="0.35">
      <c r="I524" s="6"/>
    </row>
    <row r="525" spans="9:9" ht="20.149999999999999" customHeight="1" x14ac:dyDescent="0.35">
      <c r="I525" s="6"/>
    </row>
    <row r="526" spans="9:9" ht="20.149999999999999" customHeight="1" x14ac:dyDescent="0.35">
      <c r="I526" s="6"/>
    </row>
    <row r="527" spans="9:9" ht="20.149999999999999" customHeight="1" x14ac:dyDescent="0.35">
      <c r="I527" s="6"/>
    </row>
    <row r="528" spans="9:9" ht="20.149999999999999" customHeight="1" x14ac:dyDescent="0.35">
      <c r="I528" s="6"/>
    </row>
    <row r="529" spans="9:9" ht="20.149999999999999" customHeight="1" x14ac:dyDescent="0.35">
      <c r="I529" s="6"/>
    </row>
    <row r="530" spans="9:9" ht="20.149999999999999" customHeight="1" x14ac:dyDescent="0.35">
      <c r="I530" s="6"/>
    </row>
    <row r="531" spans="9:9" ht="20.149999999999999" customHeight="1" x14ac:dyDescent="0.35">
      <c r="I531" s="6"/>
    </row>
    <row r="532" spans="9:9" ht="20.149999999999999" customHeight="1" x14ac:dyDescent="0.35">
      <c r="I532" s="6"/>
    </row>
    <row r="533" spans="9:9" ht="20.149999999999999" customHeight="1" x14ac:dyDescent="0.35">
      <c r="I533" s="6"/>
    </row>
    <row r="534" spans="9:9" ht="20.149999999999999" customHeight="1" x14ac:dyDescent="0.35">
      <c r="I534" s="6"/>
    </row>
    <row r="535" spans="9:9" ht="20.149999999999999" customHeight="1" x14ac:dyDescent="0.35">
      <c r="I535" s="6"/>
    </row>
    <row r="536" spans="9:9" ht="20.149999999999999" customHeight="1" x14ac:dyDescent="0.35">
      <c r="I536" s="6"/>
    </row>
    <row r="537" spans="9:9" ht="20.149999999999999" customHeight="1" x14ac:dyDescent="0.35">
      <c r="I537" s="6"/>
    </row>
    <row r="538" spans="9:9" ht="20.149999999999999" customHeight="1" x14ac:dyDescent="0.35">
      <c r="I538" s="6"/>
    </row>
    <row r="539" spans="9:9" ht="20.149999999999999" customHeight="1" x14ac:dyDescent="0.35">
      <c r="I539" s="6"/>
    </row>
    <row r="540" spans="9:9" ht="20.149999999999999" customHeight="1" x14ac:dyDescent="0.35">
      <c r="I540" s="6"/>
    </row>
    <row r="541" spans="9:9" ht="20.149999999999999" customHeight="1" x14ac:dyDescent="0.35">
      <c r="I541" s="6"/>
    </row>
    <row r="542" spans="9:9" ht="20.149999999999999" customHeight="1" x14ac:dyDescent="0.35">
      <c r="I542" s="6"/>
    </row>
    <row r="543" spans="9:9" ht="20.149999999999999" customHeight="1" x14ac:dyDescent="0.35">
      <c r="I543" s="6"/>
    </row>
    <row r="544" spans="9:9" ht="20.149999999999999" customHeight="1" x14ac:dyDescent="0.35">
      <c r="I544" s="6"/>
    </row>
    <row r="545" spans="9:9" ht="20.149999999999999" customHeight="1" x14ac:dyDescent="0.35">
      <c r="I545" s="6"/>
    </row>
    <row r="546" spans="9:9" ht="20.149999999999999" customHeight="1" x14ac:dyDescent="0.35">
      <c r="I546" s="6"/>
    </row>
    <row r="547" spans="9:9" ht="20.149999999999999" customHeight="1" x14ac:dyDescent="0.35">
      <c r="I547" s="6"/>
    </row>
    <row r="548" spans="9:9" ht="20.149999999999999" customHeight="1" x14ac:dyDescent="0.35">
      <c r="I548" s="6"/>
    </row>
    <row r="549" spans="9:9" ht="20.149999999999999" customHeight="1" x14ac:dyDescent="0.35">
      <c r="I549" s="6"/>
    </row>
    <row r="550" spans="9:9" ht="20.149999999999999" customHeight="1" x14ac:dyDescent="0.35">
      <c r="I550" s="6"/>
    </row>
    <row r="551" spans="9:9" ht="20.149999999999999" customHeight="1" x14ac:dyDescent="0.35">
      <c r="I551" s="6"/>
    </row>
    <row r="552" spans="9:9" ht="20.149999999999999" customHeight="1" x14ac:dyDescent="0.35">
      <c r="I552" s="6"/>
    </row>
    <row r="553" spans="9:9" ht="20.149999999999999" customHeight="1" x14ac:dyDescent="0.35">
      <c r="I553" s="6"/>
    </row>
    <row r="554" spans="9:9" ht="20.149999999999999" customHeight="1" x14ac:dyDescent="0.35">
      <c r="I554" s="6"/>
    </row>
    <row r="555" spans="9:9" ht="20.149999999999999" customHeight="1" x14ac:dyDescent="0.35">
      <c r="I555" s="6"/>
    </row>
    <row r="556" spans="9:9" ht="20.149999999999999" customHeight="1" x14ac:dyDescent="0.35">
      <c r="I556" s="6"/>
    </row>
    <row r="557" spans="9:9" ht="20.149999999999999" customHeight="1" x14ac:dyDescent="0.35">
      <c r="I557" s="6"/>
    </row>
    <row r="558" spans="9:9" ht="20.149999999999999" customHeight="1" x14ac:dyDescent="0.35">
      <c r="I558" s="6"/>
    </row>
    <row r="559" spans="9:9" ht="20.149999999999999" customHeight="1" x14ac:dyDescent="0.35">
      <c r="I559" s="6"/>
    </row>
    <row r="560" spans="9:9" ht="20.149999999999999" customHeight="1" x14ac:dyDescent="0.35">
      <c r="I560" s="6"/>
    </row>
    <row r="561" spans="9:9" ht="20.149999999999999" customHeight="1" x14ac:dyDescent="0.35">
      <c r="I561" s="6"/>
    </row>
    <row r="562" spans="9:9" ht="20.149999999999999" customHeight="1" x14ac:dyDescent="0.35">
      <c r="I562" s="6"/>
    </row>
    <row r="563" spans="9:9" ht="20.149999999999999" customHeight="1" x14ac:dyDescent="0.35">
      <c r="I563" s="6"/>
    </row>
    <row r="564" spans="9:9" ht="20.149999999999999" customHeight="1" x14ac:dyDescent="0.35">
      <c r="I564" s="6"/>
    </row>
    <row r="565" spans="9:9" ht="20.149999999999999" customHeight="1" x14ac:dyDescent="0.35">
      <c r="I565" s="6"/>
    </row>
    <row r="566" spans="9:9" ht="20.149999999999999" customHeight="1" x14ac:dyDescent="0.35">
      <c r="I566" s="6"/>
    </row>
    <row r="567" spans="9:9" ht="20.149999999999999" customHeight="1" x14ac:dyDescent="0.35">
      <c r="I567" s="6"/>
    </row>
    <row r="568" spans="9:9" ht="20.149999999999999" customHeight="1" x14ac:dyDescent="0.35">
      <c r="I568" s="6"/>
    </row>
    <row r="569" spans="9:9" ht="20.149999999999999" customHeight="1" x14ac:dyDescent="0.35">
      <c r="I569" s="6"/>
    </row>
    <row r="570" spans="9:9" ht="20.149999999999999" customHeight="1" x14ac:dyDescent="0.35">
      <c r="I570" s="6"/>
    </row>
    <row r="571" spans="9:9" ht="20.149999999999999" customHeight="1" x14ac:dyDescent="0.35">
      <c r="I571" s="6"/>
    </row>
    <row r="572" spans="9:9" ht="20.149999999999999" customHeight="1" x14ac:dyDescent="0.35">
      <c r="I572" s="6"/>
    </row>
    <row r="573" spans="9:9" ht="20.149999999999999" customHeight="1" x14ac:dyDescent="0.35">
      <c r="I573" s="6"/>
    </row>
    <row r="574" spans="9:9" ht="20.149999999999999" customHeight="1" x14ac:dyDescent="0.35">
      <c r="I574" s="6"/>
    </row>
    <row r="575" spans="9:9" ht="20.149999999999999" customHeight="1" x14ac:dyDescent="0.35">
      <c r="I575" s="6"/>
    </row>
    <row r="576" spans="9:9" ht="20.149999999999999" customHeight="1" x14ac:dyDescent="0.35">
      <c r="I576" s="6"/>
    </row>
    <row r="577" spans="9:9" ht="20.149999999999999" customHeight="1" x14ac:dyDescent="0.35">
      <c r="I577" s="6"/>
    </row>
    <row r="578" spans="9:9" ht="20.149999999999999" customHeight="1" x14ac:dyDescent="0.35">
      <c r="I578" s="6"/>
    </row>
    <row r="579" spans="9:9" ht="20.149999999999999" customHeight="1" x14ac:dyDescent="0.35">
      <c r="I579" s="6"/>
    </row>
    <row r="580" spans="9:9" ht="20.149999999999999" customHeight="1" x14ac:dyDescent="0.35">
      <c r="I580" s="6"/>
    </row>
    <row r="581" spans="9:9" ht="20.149999999999999" customHeight="1" x14ac:dyDescent="0.35">
      <c r="I581" s="6"/>
    </row>
    <row r="582" spans="9:9" ht="20.149999999999999" customHeight="1" x14ac:dyDescent="0.35">
      <c r="I582" s="6"/>
    </row>
    <row r="583" spans="9:9" ht="20.149999999999999" customHeight="1" x14ac:dyDescent="0.35">
      <c r="I583" s="6"/>
    </row>
    <row r="584" spans="9:9" ht="20.149999999999999" customHeight="1" x14ac:dyDescent="0.35">
      <c r="I584" s="6"/>
    </row>
    <row r="585" spans="9:9" ht="20.149999999999999" customHeight="1" x14ac:dyDescent="0.35">
      <c r="I585" s="6"/>
    </row>
    <row r="586" spans="9:9" ht="20.149999999999999" customHeight="1" x14ac:dyDescent="0.35">
      <c r="I586" s="6"/>
    </row>
    <row r="587" spans="9:9" ht="20.149999999999999" customHeight="1" x14ac:dyDescent="0.35">
      <c r="I587" s="6"/>
    </row>
    <row r="588" spans="9:9" ht="20.149999999999999" customHeight="1" x14ac:dyDescent="0.35">
      <c r="I588" s="6"/>
    </row>
    <row r="589" spans="9:9" ht="20.149999999999999" customHeight="1" x14ac:dyDescent="0.35">
      <c r="I589" s="6"/>
    </row>
    <row r="590" spans="9:9" ht="20.149999999999999" customHeight="1" x14ac:dyDescent="0.35">
      <c r="I590" s="6"/>
    </row>
    <row r="591" spans="9:9" ht="20.149999999999999" customHeight="1" x14ac:dyDescent="0.35">
      <c r="I591" s="6"/>
    </row>
    <row r="592" spans="9:9" ht="20.149999999999999" customHeight="1" x14ac:dyDescent="0.35">
      <c r="I592" s="6"/>
    </row>
    <row r="593" spans="9:9" ht="20.149999999999999" customHeight="1" x14ac:dyDescent="0.35">
      <c r="I593" s="6"/>
    </row>
    <row r="594" spans="9:9" ht="20.149999999999999" customHeight="1" x14ac:dyDescent="0.35">
      <c r="I594" s="6"/>
    </row>
    <row r="595" spans="9:9" ht="20.149999999999999" customHeight="1" x14ac:dyDescent="0.35">
      <c r="I595" s="6"/>
    </row>
    <row r="596" spans="9:9" ht="20.149999999999999" customHeight="1" x14ac:dyDescent="0.35">
      <c r="I596" s="6"/>
    </row>
    <row r="597" spans="9:9" ht="20.149999999999999" customHeight="1" x14ac:dyDescent="0.35">
      <c r="I597" s="6"/>
    </row>
    <row r="598" spans="9:9" ht="20.149999999999999" customHeight="1" x14ac:dyDescent="0.35">
      <c r="I598" s="6"/>
    </row>
    <row r="599" spans="9:9" ht="20.149999999999999" customHeight="1" x14ac:dyDescent="0.35">
      <c r="I599" s="6"/>
    </row>
    <row r="600" spans="9:9" ht="20.149999999999999" customHeight="1" x14ac:dyDescent="0.35">
      <c r="I600" s="6"/>
    </row>
    <row r="601" spans="9:9" ht="20.149999999999999" customHeight="1" x14ac:dyDescent="0.35">
      <c r="I601" s="6"/>
    </row>
    <row r="602" spans="9:9" ht="20.149999999999999" customHeight="1" x14ac:dyDescent="0.35">
      <c r="I602" s="6"/>
    </row>
    <row r="603" spans="9:9" ht="20.149999999999999" customHeight="1" x14ac:dyDescent="0.35">
      <c r="I603" s="6"/>
    </row>
    <row r="604" spans="9:9" ht="20.149999999999999" customHeight="1" x14ac:dyDescent="0.35">
      <c r="I604" s="6"/>
    </row>
    <row r="605" spans="9:9" ht="20.149999999999999" customHeight="1" x14ac:dyDescent="0.35">
      <c r="I605" s="6"/>
    </row>
    <row r="606" spans="9:9" ht="20.149999999999999" customHeight="1" x14ac:dyDescent="0.35">
      <c r="I606" s="6"/>
    </row>
    <row r="607" spans="9:9" ht="20.149999999999999" customHeight="1" x14ac:dyDescent="0.35">
      <c r="I607" s="6"/>
    </row>
    <row r="608" spans="9:9" ht="20.149999999999999" customHeight="1" x14ac:dyDescent="0.35">
      <c r="I608" s="6"/>
    </row>
    <row r="609" spans="9:9" ht="20.149999999999999" customHeight="1" x14ac:dyDescent="0.35">
      <c r="I609" s="6"/>
    </row>
    <row r="610" spans="9:9" ht="20.149999999999999" customHeight="1" x14ac:dyDescent="0.35">
      <c r="I610" s="6"/>
    </row>
    <row r="611" spans="9:9" ht="20.149999999999999" customHeight="1" x14ac:dyDescent="0.35">
      <c r="I611" s="6"/>
    </row>
    <row r="612" spans="9:9" ht="20.149999999999999" customHeight="1" x14ac:dyDescent="0.35">
      <c r="I612" s="6"/>
    </row>
    <row r="613" spans="9:9" ht="20.149999999999999" customHeight="1" x14ac:dyDescent="0.35">
      <c r="I613" s="6"/>
    </row>
    <row r="614" spans="9:9" ht="20.149999999999999" customHeight="1" x14ac:dyDescent="0.35">
      <c r="I614" s="6"/>
    </row>
    <row r="615" spans="9:9" ht="20.149999999999999" customHeight="1" x14ac:dyDescent="0.35">
      <c r="I615" s="6"/>
    </row>
    <row r="616" spans="9:9" ht="20.149999999999999" customHeight="1" x14ac:dyDescent="0.35">
      <c r="I616" s="6"/>
    </row>
    <row r="617" spans="9:9" ht="20.149999999999999" customHeight="1" x14ac:dyDescent="0.35">
      <c r="I617" s="6"/>
    </row>
    <row r="618" spans="9:9" ht="20.149999999999999" customHeight="1" x14ac:dyDescent="0.35">
      <c r="I618" s="6"/>
    </row>
    <row r="619" spans="9:9" ht="20.149999999999999" customHeight="1" x14ac:dyDescent="0.35">
      <c r="I619" s="6"/>
    </row>
    <row r="620" spans="9:9" ht="20.149999999999999" customHeight="1" x14ac:dyDescent="0.35">
      <c r="I620" s="6"/>
    </row>
    <row r="621" spans="9:9" ht="20.149999999999999" customHeight="1" x14ac:dyDescent="0.35">
      <c r="I621" s="6"/>
    </row>
    <row r="622" spans="9:9" ht="20.149999999999999" customHeight="1" x14ac:dyDescent="0.35">
      <c r="I622" s="6"/>
    </row>
    <row r="623" spans="9:9" ht="20.149999999999999" customHeight="1" x14ac:dyDescent="0.35">
      <c r="I623" s="6"/>
    </row>
    <row r="624" spans="9:9" ht="20.149999999999999" customHeight="1" x14ac:dyDescent="0.35">
      <c r="I624" s="6"/>
    </row>
    <row r="625" spans="9:9" ht="20.149999999999999" customHeight="1" x14ac:dyDescent="0.35">
      <c r="I625" s="6"/>
    </row>
    <row r="626" spans="9:9" ht="20.149999999999999" customHeight="1" x14ac:dyDescent="0.35">
      <c r="I626" s="6"/>
    </row>
    <row r="627" spans="9:9" ht="20.149999999999999" customHeight="1" x14ac:dyDescent="0.35">
      <c r="I627" s="6"/>
    </row>
    <row r="628" spans="9:9" ht="20.149999999999999" customHeight="1" x14ac:dyDescent="0.35">
      <c r="I628" s="6"/>
    </row>
    <row r="629" spans="9:9" ht="20.149999999999999" customHeight="1" x14ac:dyDescent="0.35">
      <c r="I629" s="6"/>
    </row>
    <row r="630" spans="9:9" ht="20.149999999999999" customHeight="1" x14ac:dyDescent="0.35">
      <c r="I630" s="6"/>
    </row>
    <row r="631" spans="9:9" ht="20.149999999999999" customHeight="1" x14ac:dyDescent="0.35">
      <c r="I631" s="6"/>
    </row>
    <row r="632" spans="9:9" ht="20.149999999999999" customHeight="1" x14ac:dyDescent="0.35">
      <c r="I632" s="6"/>
    </row>
    <row r="633" spans="9:9" ht="20.149999999999999" customHeight="1" x14ac:dyDescent="0.35">
      <c r="I633" s="6"/>
    </row>
    <row r="634" spans="9:9" ht="20.149999999999999" customHeight="1" x14ac:dyDescent="0.35">
      <c r="I634" s="6"/>
    </row>
    <row r="635" spans="9:9" ht="20.149999999999999" customHeight="1" x14ac:dyDescent="0.35">
      <c r="I635" s="6"/>
    </row>
    <row r="636" spans="9:9" ht="20.149999999999999" customHeight="1" x14ac:dyDescent="0.35">
      <c r="I636" s="6"/>
    </row>
    <row r="637" spans="9:9" ht="20.149999999999999" customHeight="1" x14ac:dyDescent="0.35">
      <c r="I637" s="6"/>
    </row>
    <row r="638" spans="9:9" ht="20.149999999999999" customHeight="1" x14ac:dyDescent="0.35">
      <c r="I638" s="6"/>
    </row>
    <row r="639" spans="9:9" ht="20.149999999999999" customHeight="1" x14ac:dyDescent="0.35">
      <c r="I639" s="6"/>
    </row>
    <row r="640" spans="9:9" ht="20.149999999999999" customHeight="1" x14ac:dyDescent="0.35">
      <c r="I640" s="6"/>
    </row>
    <row r="641" spans="9:9" ht="20.149999999999999" customHeight="1" x14ac:dyDescent="0.35">
      <c r="I641" s="6"/>
    </row>
    <row r="642" spans="9:9" ht="20.149999999999999" customHeight="1" x14ac:dyDescent="0.35">
      <c r="I642" s="6"/>
    </row>
    <row r="643" spans="9:9" ht="20.149999999999999" customHeight="1" x14ac:dyDescent="0.35">
      <c r="I643" s="6"/>
    </row>
    <row r="644" spans="9:9" ht="20.149999999999999" customHeight="1" x14ac:dyDescent="0.35">
      <c r="I644" s="6"/>
    </row>
    <row r="645" spans="9:9" ht="20.149999999999999" customHeight="1" x14ac:dyDescent="0.35">
      <c r="I645" s="6"/>
    </row>
    <row r="646" spans="9:9" ht="20.149999999999999" customHeight="1" x14ac:dyDescent="0.35">
      <c r="I646" s="6"/>
    </row>
    <row r="647" spans="9:9" ht="20.149999999999999" customHeight="1" x14ac:dyDescent="0.35">
      <c r="I647" s="6"/>
    </row>
    <row r="648" spans="9:9" ht="20.149999999999999" customHeight="1" x14ac:dyDescent="0.35">
      <c r="I648" s="6"/>
    </row>
    <row r="649" spans="9:9" ht="20.149999999999999" customHeight="1" x14ac:dyDescent="0.35">
      <c r="I649" s="6"/>
    </row>
    <row r="650" spans="9:9" ht="20.149999999999999" customHeight="1" x14ac:dyDescent="0.35">
      <c r="I650" s="6"/>
    </row>
    <row r="651" spans="9:9" ht="20.149999999999999" customHeight="1" x14ac:dyDescent="0.35">
      <c r="I651" s="6"/>
    </row>
    <row r="652" spans="9:9" ht="20.149999999999999" customHeight="1" x14ac:dyDescent="0.35">
      <c r="I652" s="6"/>
    </row>
    <row r="653" spans="9:9" ht="20.149999999999999" customHeight="1" x14ac:dyDescent="0.35">
      <c r="I653" s="6"/>
    </row>
    <row r="654" spans="9:9" ht="20.149999999999999" customHeight="1" x14ac:dyDescent="0.35">
      <c r="I654" s="6"/>
    </row>
    <row r="655" spans="9:9" ht="20.149999999999999" customHeight="1" x14ac:dyDescent="0.35">
      <c r="I655" s="6"/>
    </row>
    <row r="656" spans="9:9" ht="20.149999999999999" customHeight="1" x14ac:dyDescent="0.35">
      <c r="I656" s="6"/>
    </row>
    <row r="657" spans="9:9" ht="20.149999999999999" customHeight="1" x14ac:dyDescent="0.35">
      <c r="I657" s="6"/>
    </row>
    <row r="658" spans="9:9" ht="20.149999999999999" customHeight="1" x14ac:dyDescent="0.35">
      <c r="I658" s="6"/>
    </row>
    <row r="659" spans="9:9" ht="20.149999999999999" customHeight="1" x14ac:dyDescent="0.35">
      <c r="I659" s="32"/>
    </row>
  </sheetData>
  <mergeCells count="403">
    <mergeCell ref="C428:F431"/>
    <mergeCell ref="G428:I431"/>
    <mergeCell ref="C350:C353"/>
    <mergeCell ref="D350:D353"/>
    <mergeCell ref="E350:E353"/>
    <mergeCell ref="C342:C345"/>
    <mergeCell ref="D342:D345"/>
    <mergeCell ref="E342:E345"/>
    <mergeCell ref="A95:A102"/>
    <mergeCell ref="B95:B102"/>
    <mergeCell ref="C95:C98"/>
    <mergeCell ref="D95:D98"/>
    <mergeCell ref="E95:E98"/>
    <mergeCell ref="C99:C102"/>
    <mergeCell ref="D99:D102"/>
    <mergeCell ref="E99:E102"/>
    <mergeCell ref="A191:A202"/>
    <mergeCell ref="B191:B202"/>
    <mergeCell ref="C191:C194"/>
    <mergeCell ref="D191:D194"/>
    <mergeCell ref="E191:E194"/>
    <mergeCell ref="C195:C198"/>
    <mergeCell ref="D195:D198"/>
    <mergeCell ref="E195:E198"/>
    <mergeCell ref="C199:C202"/>
    <mergeCell ref="D199:D202"/>
    <mergeCell ref="E199:E202"/>
    <mergeCell ref="A163:A178"/>
    <mergeCell ref="B163:B178"/>
    <mergeCell ref="C163:C166"/>
    <mergeCell ref="D163:D166"/>
    <mergeCell ref="E163:E166"/>
    <mergeCell ref="C167:C170"/>
    <mergeCell ref="D167:D170"/>
    <mergeCell ref="E167:E170"/>
    <mergeCell ref="C175:C178"/>
    <mergeCell ref="D175:D178"/>
    <mergeCell ref="E175:E178"/>
    <mergeCell ref="E171:E174"/>
    <mergeCell ref="C171:C174"/>
    <mergeCell ref="D171:D174"/>
    <mergeCell ref="E187:E190"/>
    <mergeCell ref="A179:A190"/>
    <mergeCell ref="B179:B190"/>
    <mergeCell ref="C179:C182"/>
    <mergeCell ref="D179:D182"/>
    <mergeCell ref="E179:E182"/>
    <mergeCell ref="C183:C186"/>
    <mergeCell ref="C187:C190"/>
    <mergeCell ref="D187:D190"/>
    <mergeCell ref="E417:E420"/>
    <mergeCell ref="C421:C424"/>
    <mergeCell ref="D421:D424"/>
    <mergeCell ref="E421:E424"/>
    <mergeCell ref="A409:A424"/>
    <mergeCell ref="B409:B424"/>
    <mergeCell ref="C409:C412"/>
    <mergeCell ref="D409:D412"/>
    <mergeCell ref="E409:E412"/>
    <mergeCell ref="C413:C416"/>
    <mergeCell ref="D413:D416"/>
    <mergeCell ref="E413:E416"/>
    <mergeCell ref="C417:C420"/>
    <mergeCell ref="D417:D420"/>
    <mergeCell ref="E405:E408"/>
    <mergeCell ref="E395:E398"/>
    <mergeCell ref="A399:J399"/>
    <mergeCell ref="A401:A408"/>
    <mergeCell ref="B401:B408"/>
    <mergeCell ref="C401:C404"/>
    <mergeCell ref="D401:D404"/>
    <mergeCell ref="E401:E404"/>
    <mergeCell ref="C405:C408"/>
    <mergeCell ref="D405:D408"/>
    <mergeCell ref="A387:A398"/>
    <mergeCell ref="B387:B398"/>
    <mergeCell ref="C387:C390"/>
    <mergeCell ref="D387:D390"/>
    <mergeCell ref="E387:E390"/>
    <mergeCell ref="C391:C394"/>
    <mergeCell ref="D391:D394"/>
    <mergeCell ref="E391:E394"/>
    <mergeCell ref="C395:C398"/>
    <mergeCell ref="D395:D398"/>
    <mergeCell ref="A379:A386"/>
    <mergeCell ref="B379:B386"/>
    <mergeCell ref="C379:C382"/>
    <mergeCell ref="D379:D382"/>
    <mergeCell ref="E379:E382"/>
    <mergeCell ref="C383:C386"/>
    <mergeCell ref="D383:D386"/>
    <mergeCell ref="E383:E386"/>
    <mergeCell ref="A369:J369"/>
    <mergeCell ref="A371:A378"/>
    <mergeCell ref="B371:B378"/>
    <mergeCell ref="C371:C374"/>
    <mergeCell ref="D371:D374"/>
    <mergeCell ref="E371:E374"/>
    <mergeCell ref="C375:C378"/>
    <mergeCell ref="D375:D378"/>
    <mergeCell ref="E375:E378"/>
    <mergeCell ref="A359:J359"/>
    <mergeCell ref="A361:A368"/>
    <mergeCell ref="B361:B368"/>
    <mergeCell ref="C361:C364"/>
    <mergeCell ref="D361:D364"/>
    <mergeCell ref="E361:E364"/>
    <mergeCell ref="C365:C368"/>
    <mergeCell ref="D365:D368"/>
    <mergeCell ref="E365:E368"/>
    <mergeCell ref="A358:J358"/>
    <mergeCell ref="A330:J330"/>
    <mergeCell ref="A331:J331"/>
    <mergeCell ref="A332:J332"/>
    <mergeCell ref="C334:C337"/>
    <mergeCell ref="D334:D337"/>
    <mergeCell ref="E334:E337"/>
    <mergeCell ref="C338:C341"/>
    <mergeCell ref="D338:D341"/>
    <mergeCell ref="E338:E341"/>
    <mergeCell ref="B334:B341"/>
    <mergeCell ref="A334:A341"/>
    <mergeCell ref="C346:C349"/>
    <mergeCell ref="A354:A357"/>
    <mergeCell ref="B354:B357"/>
    <mergeCell ref="C354:C357"/>
    <mergeCell ref="D354:D357"/>
    <mergeCell ref="E354:E357"/>
    <mergeCell ref="D346:D349"/>
    <mergeCell ref="E346:E349"/>
    <mergeCell ref="B342:B349"/>
    <mergeCell ref="A342:A349"/>
    <mergeCell ref="A350:A353"/>
    <mergeCell ref="B350:B353"/>
    <mergeCell ref="A306:A313"/>
    <mergeCell ref="B306:B313"/>
    <mergeCell ref="C306:C309"/>
    <mergeCell ref="D306:D309"/>
    <mergeCell ref="E306:E309"/>
    <mergeCell ref="C310:C313"/>
    <mergeCell ref="D310:D313"/>
    <mergeCell ref="E310:E313"/>
    <mergeCell ref="A295:J295"/>
    <mergeCell ref="A296:J296"/>
    <mergeCell ref="A298:A305"/>
    <mergeCell ref="B298:B305"/>
    <mergeCell ref="C298:C301"/>
    <mergeCell ref="D298:D301"/>
    <mergeCell ref="E298:E301"/>
    <mergeCell ref="C302:C305"/>
    <mergeCell ref="D302:D305"/>
    <mergeCell ref="E302:E305"/>
    <mergeCell ref="A285:J285"/>
    <mergeCell ref="A287:A294"/>
    <mergeCell ref="B287:B294"/>
    <mergeCell ref="C287:C290"/>
    <mergeCell ref="D287:D290"/>
    <mergeCell ref="E287:E290"/>
    <mergeCell ref="C291:C294"/>
    <mergeCell ref="D291:D294"/>
    <mergeCell ref="E291:E294"/>
    <mergeCell ref="A277:A284"/>
    <mergeCell ref="B277:B284"/>
    <mergeCell ref="C277:C280"/>
    <mergeCell ref="D277:D280"/>
    <mergeCell ref="E277:E280"/>
    <mergeCell ref="C281:C284"/>
    <mergeCell ref="D281:D284"/>
    <mergeCell ref="E281:E284"/>
    <mergeCell ref="A269:A276"/>
    <mergeCell ref="B269:B276"/>
    <mergeCell ref="C269:C272"/>
    <mergeCell ref="D269:D272"/>
    <mergeCell ref="E269:E272"/>
    <mergeCell ref="C273:C276"/>
    <mergeCell ref="D273:D276"/>
    <mergeCell ref="E273:E276"/>
    <mergeCell ref="A261:A268"/>
    <mergeCell ref="B261:B268"/>
    <mergeCell ref="C261:C264"/>
    <mergeCell ref="D261:D264"/>
    <mergeCell ref="E261:E264"/>
    <mergeCell ref="C265:C268"/>
    <mergeCell ref="D265:D268"/>
    <mergeCell ref="E265:E268"/>
    <mergeCell ref="A229:A236"/>
    <mergeCell ref="B229:B236"/>
    <mergeCell ref="C229:C232"/>
    <mergeCell ref="D229:D232"/>
    <mergeCell ref="E229:E232"/>
    <mergeCell ref="C233:C236"/>
    <mergeCell ref="D233:D236"/>
    <mergeCell ref="E233:E236"/>
    <mergeCell ref="A253:A260"/>
    <mergeCell ref="B253:B260"/>
    <mergeCell ref="C253:C256"/>
    <mergeCell ref="D253:D256"/>
    <mergeCell ref="E253:E256"/>
    <mergeCell ref="C257:C260"/>
    <mergeCell ref="D257:D260"/>
    <mergeCell ref="E257:E260"/>
    <mergeCell ref="A245:A252"/>
    <mergeCell ref="B245:B252"/>
    <mergeCell ref="C245:C248"/>
    <mergeCell ref="D245:D248"/>
    <mergeCell ref="E245:E248"/>
    <mergeCell ref="C249:C252"/>
    <mergeCell ref="D249:D252"/>
    <mergeCell ref="E249:E252"/>
    <mergeCell ref="A237:A244"/>
    <mergeCell ref="B237:B244"/>
    <mergeCell ref="C237:C240"/>
    <mergeCell ref="D237:D240"/>
    <mergeCell ref="E237:E240"/>
    <mergeCell ref="C241:C244"/>
    <mergeCell ref="D241:D244"/>
    <mergeCell ref="E241:E244"/>
    <mergeCell ref="A221:A228"/>
    <mergeCell ref="B221:B228"/>
    <mergeCell ref="C221:C224"/>
    <mergeCell ref="D221:D224"/>
    <mergeCell ref="E221:E224"/>
    <mergeCell ref="C225:C228"/>
    <mergeCell ref="D225:D228"/>
    <mergeCell ref="E225:E228"/>
    <mergeCell ref="A213:A220"/>
    <mergeCell ref="B213:B220"/>
    <mergeCell ref="C213:C216"/>
    <mergeCell ref="D213:D216"/>
    <mergeCell ref="E213:E216"/>
    <mergeCell ref="C217:C220"/>
    <mergeCell ref="D217:D220"/>
    <mergeCell ref="E217:E220"/>
    <mergeCell ref="A203:J203"/>
    <mergeCell ref="A205:A212"/>
    <mergeCell ref="B205:B212"/>
    <mergeCell ref="C205:C208"/>
    <mergeCell ref="D205:D208"/>
    <mergeCell ref="E205:E208"/>
    <mergeCell ref="C209:C212"/>
    <mergeCell ref="D209:D212"/>
    <mergeCell ref="E209:E212"/>
    <mergeCell ref="D183:D186"/>
    <mergeCell ref="E183:E186"/>
    <mergeCell ref="D159:D162"/>
    <mergeCell ref="E159:E162"/>
    <mergeCell ref="A145:J145"/>
    <mergeCell ref="A147:A162"/>
    <mergeCell ref="B147:B162"/>
    <mergeCell ref="C147:C150"/>
    <mergeCell ref="D147:D150"/>
    <mergeCell ref="E147:E150"/>
    <mergeCell ref="C151:C154"/>
    <mergeCell ref="D151:D154"/>
    <mergeCell ref="E151:E154"/>
    <mergeCell ref="C155:C158"/>
    <mergeCell ref="D155:D158"/>
    <mergeCell ref="E155:E158"/>
    <mergeCell ref="C159:C162"/>
    <mergeCell ref="A133:A144"/>
    <mergeCell ref="B133:B144"/>
    <mergeCell ref="C133:C136"/>
    <mergeCell ref="D133:D136"/>
    <mergeCell ref="E133:E136"/>
    <mergeCell ref="C137:C140"/>
    <mergeCell ref="D137:D140"/>
    <mergeCell ref="E137:E140"/>
    <mergeCell ref="C141:C144"/>
    <mergeCell ref="D141:D144"/>
    <mergeCell ref="E141:E144"/>
    <mergeCell ref="A119:J119"/>
    <mergeCell ref="A121:A132"/>
    <mergeCell ref="B121:B132"/>
    <mergeCell ref="C121:C124"/>
    <mergeCell ref="D121:D124"/>
    <mergeCell ref="E121:E124"/>
    <mergeCell ref="C125:C128"/>
    <mergeCell ref="D125:D128"/>
    <mergeCell ref="E125:E128"/>
    <mergeCell ref="C129:C132"/>
    <mergeCell ref="D129:D132"/>
    <mergeCell ref="E129:E132"/>
    <mergeCell ref="A113:J113"/>
    <mergeCell ref="A115:A118"/>
    <mergeCell ref="B115:B118"/>
    <mergeCell ref="C115:C118"/>
    <mergeCell ref="D115:D118"/>
    <mergeCell ref="E115:E118"/>
    <mergeCell ref="A103:J103"/>
    <mergeCell ref="A105:A112"/>
    <mergeCell ref="B105:B112"/>
    <mergeCell ref="C105:C108"/>
    <mergeCell ref="D105:D108"/>
    <mergeCell ref="E105:E108"/>
    <mergeCell ref="C109:C112"/>
    <mergeCell ref="D109:D112"/>
    <mergeCell ref="E109:E112"/>
    <mergeCell ref="A87:A94"/>
    <mergeCell ref="B87:B94"/>
    <mergeCell ref="C87:C90"/>
    <mergeCell ref="D87:D90"/>
    <mergeCell ref="E87:E90"/>
    <mergeCell ref="C91:C94"/>
    <mergeCell ref="D91:D94"/>
    <mergeCell ref="E91:E94"/>
    <mergeCell ref="B71:B78"/>
    <mergeCell ref="C71:C74"/>
    <mergeCell ref="D71:D74"/>
    <mergeCell ref="E71:E74"/>
    <mergeCell ref="C75:C78"/>
    <mergeCell ref="D75:D78"/>
    <mergeCell ref="E75:E78"/>
    <mergeCell ref="C83:C86"/>
    <mergeCell ref="D83:D86"/>
    <mergeCell ref="E83:E86"/>
    <mergeCell ref="A71:A78"/>
    <mergeCell ref="B79:B86"/>
    <mergeCell ref="E79:E82"/>
    <mergeCell ref="A79:A86"/>
    <mergeCell ref="C79:C82"/>
    <mergeCell ref="D79:D82"/>
    <mergeCell ref="D16:D19"/>
    <mergeCell ref="E16:E19"/>
    <mergeCell ref="A36:A43"/>
    <mergeCell ref="B36:B43"/>
    <mergeCell ref="C36:C39"/>
    <mergeCell ref="D36:D39"/>
    <mergeCell ref="E36:E39"/>
    <mergeCell ref="C40:C43"/>
    <mergeCell ref="D40:D43"/>
    <mergeCell ref="E40:E43"/>
    <mergeCell ref="A28:A35"/>
    <mergeCell ref="B28:B35"/>
    <mergeCell ref="C28:C31"/>
    <mergeCell ref="D28:D31"/>
    <mergeCell ref="E28:E31"/>
    <mergeCell ref="C32:C35"/>
    <mergeCell ref="D32:D35"/>
    <mergeCell ref="E32:E35"/>
    <mergeCell ref="A12:A19"/>
    <mergeCell ref="B12:B19"/>
    <mergeCell ref="C12:C15"/>
    <mergeCell ref="D12:D15"/>
    <mergeCell ref="E12:E15"/>
    <mergeCell ref="C16:C19"/>
    <mergeCell ref="A322:A329"/>
    <mergeCell ref="B322:B329"/>
    <mergeCell ref="C322:C325"/>
    <mergeCell ref="D322:D325"/>
    <mergeCell ref="E322:E325"/>
    <mergeCell ref="C326:C329"/>
    <mergeCell ref="D326:D329"/>
    <mergeCell ref="E326:E329"/>
    <mergeCell ref="A20:A27"/>
    <mergeCell ref="B20:B27"/>
    <mergeCell ref="C20:C23"/>
    <mergeCell ref="D20:D23"/>
    <mergeCell ref="E20:E23"/>
    <mergeCell ref="A314:A321"/>
    <mergeCell ref="B314:B321"/>
    <mergeCell ref="C314:C317"/>
    <mergeCell ref="D314:D317"/>
    <mergeCell ref="E314:E317"/>
    <mergeCell ref="C318:C321"/>
    <mergeCell ref="D318:D321"/>
    <mergeCell ref="E318:E321"/>
    <mergeCell ref="C24:C27"/>
    <mergeCell ref="D24:D27"/>
    <mergeCell ref="E24:E27"/>
    <mergeCell ref="A1:J1"/>
    <mergeCell ref="A2:J2"/>
    <mergeCell ref="A4:A11"/>
    <mergeCell ref="B4:B11"/>
    <mergeCell ref="C4:C7"/>
    <mergeCell ref="D4:D7"/>
    <mergeCell ref="E4:E7"/>
    <mergeCell ref="C8:C11"/>
    <mergeCell ref="D8:D11"/>
    <mergeCell ref="E8:E11"/>
    <mergeCell ref="A44:J44"/>
    <mergeCell ref="A45:A60"/>
    <mergeCell ref="B45:B60"/>
    <mergeCell ref="C45:C48"/>
    <mergeCell ref="D45:D48"/>
    <mergeCell ref="E45:E48"/>
    <mergeCell ref="C49:C52"/>
    <mergeCell ref="D49:D52"/>
    <mergeCell ref="E49:E52"/>
    <mergeCell ref="C53:C56"/>
    <mergeCell ref="A63:A70"/>
    <mergeCell ref="B63:B70"/>
    <mergeCell ref="C63:C66"/>
    <mergeCell ref="D63:D66"/>
    <mergeCell ref="E63:E66"/>
    <mergeCell ref="C67:C70"/>
    <mergeCell ref="D67:D70"/>
    <mergeCell ref="E67:E70"/>
    <mergeCell ref="D53:D56"/>
    <mergeCell ref="E53:E56"/>
    <mergeCell ref="C57:C60"/>
    <mergeCell ref="D57:D60"/>
    <mergeCell ref="E57:E60"/>
    <mergeCell ref="A61:J61"/>
  </mergeCells>
  <phoneticPr fontId="1" type="noConversion"/>
  <printOptions horizontalCentered="1"/>
  <pageMargins left="0.23622047244094491" right="0.23622047244094491" top="0.74803149606299213" bottom="0.74803149606299213" header="0.31496062992125984" footer="0.31496062992125984"/>
  <pageSetup paperSize="9" scale="47" fitToHeight="0" orientation="landscape" horizontalDpi="1200" r:id="rId1"/>
  <ignoredErrors>
    <ignoredError sqref="H57" numberStoredAsText="1"/>
    <ignoredError sqref="G4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77848AA004E34D9F6E3D46703F314B" ma:contentTypeVersion="12" ma:contentTypeDescription="Crie um novo documento." ma:contentTypeScope="" ma:versionID="ba2184af015dd3d621ef39b03447cea7">
  <xsd:schema xmlns:xsd="http://www.w3.org/2001/XMLSchema" xmlns:xs="http://www.w3.org/2001/XMLSchema" xmlns:p="http://schemas.microsoft.com/office/2006/metadata/properties" xmlns:ns3="5004c712-f18d-48d3-9047-b69d970e39b6" xmlns:ns4="e110fb17-1e3b-40d4-a56a-6e6527c9c4b1" targetNamespace="http://schemas.microsoft.com/office/2006/metadata/properties" ma:root="true" ma:fieldsID="d4b2401f9e7529da622ae31dc2dc42f5" ns3:_="" ns4:_="">
    <xsd:import namespace="5004c712-f18d-48d3-9047-b69d970e39b6"/>
    <xsd:import namespace="e110fb17-1e3b-40d4-a56a-6e6527c9c4b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04c712-f18d-48d3-9047-b69d970e39b6"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10fb17-1e3b-40d4-a56a-6e6527c9c4b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110fb17-1e3b-40d4-a56a-6e6527c9c4b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6EBAB4-5978-4C5B-9735-98D60A96A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04c712-f18d-48d3-9047-b69d970e39b6"/>
    <ds:schemaRef ds:uri="e110fb17-1e3b-40d4-a56a-6e6527c9c4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8A44A8-9A65-4411-BBA5-142955AE2A0B}">
  <ds:schemaRefs>
    <ds:schemaRef ds:uri="http://schemas.microsoft.com/office/infopath/2007/PartnerControls"/>
    <ds:schemaRef ds:uri="5004c712-f18d-48d3-9047-b69d970e39b6"/>
    <ds:schemaRef ds:uri="http://purl.org/dc/term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e110fb17-1e3b-40d4-a56a-6e6527c9c4b1"/>
    <ds:schemaRef ds:uri="http://www.w3.org/XML/1998/namespace"/>
    <ds:schemaRef ds:uri="http://purl.org/dc/dcmitype/"/>
  </ds:schemaRefs>
</ds:datastoreItem>
</file>

<file path=customXml/itemProps3.xml><?xml version="1.0" encoding="utf-8"?>
<ds:datastoreItem xmlns:ds="http://schemas.openxmlformats.org/officeDocument/2006/customXml" ds:itemID="{F1D976F0-D56B-4FC5-B00A-3607404EB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Quadro de metas- QUADRIMESTRAL</vt:lpstr>
      <vt:lpstr>'Quadro de metas- QUADRIMESTRAL'!Print_Area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Alessandra Costa Fernandez</dc:creator>
  <cp:keywords/>
  <dc:description/>
  <cp:lastModifiedBy>Denise Alves dos Santos Relva</cp:lastModifiedBy>
  <cp:revision/>
  <cp:lastPrinted>2023-02-17T16:01:15Z</cp:lastPrinted>
  <dcterms:created xsi:type="dcterms:W3CDTF">2021-03-01T14:42:44Z</dcterms:created>
  <dcterms:modified xsi:type="dcterms:W3CDTF">2023-02-24T21:26:42Z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0x010100E477848AA004E34D9F6E3D46703F314B</vt:lpwstr>
  </property>
</Properties>
</file>