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06"/>
  <workbookPr/>
  <mc:AlternateContent xmlns:mc="http://schemas.openxmlformats.org/markup-compatibility/2006">
    <mc:Choice Requires="x15">
      <x15ac:absPath xmlns:x15ac="http://schemas.microsoft.com/office/spreadsheetml/2010/11/ac" url="https://amigosdoguri-my.sharepoint.com/personal/denise_relvas_sustenidos_org_br/Documents/Área de Trabalho/Documentos Rel 22 CT/"/>
    </mc:Choice>
  </mc:AlternateContent>
  <xr:revisionPtr revIDLastSave="0" documentId="11_D29686D0A4F5ED66FCD5B6A4CA9BE2DFC3A2CE72" xr6:coauthVersionLast="47" xr6:coauthVersionMax="47" xr10:uidLastSave="{00000000-0000-0000-0000-000000000000}"/>
  <bookViews>
    <workbookView xWindow="0" yWindow="0" windowWidth="19200" windowHeight="7050" tabRatio="599" xr2:uid="{00000000-000D-0000-FFFF-FFFF00000000}"/>
  </bookViews>
  <sheets>
    <sheet name="2022" sheetId="2" r:id="rId1"/>
  </sheets>
  <definedNames>
    <definedName name="_xlnm._FilterDatabase" localSheetId="0" hidden="1">'2022'!#REF!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28" i="2" l="1"/>
  <c r="K149" i="2"/>
  <c r="K34" i="2"/>
  <c r="K30" i="2"/>
  <c r="K16" i="2"/>
  <c r="G38" i="2" l="1"/>
  <c r="G314" i="2" l="1"/>
  <c r="G339" i="2" l="1"/>
  <c r="G227" i="2"/>
  <c r="G125" i="2"/>
  <c r="G39" i="2"/>
  <c r="G37" i="2"/>
  <c r="G30" i="2"/>
  <c r="G9" i="2" l="1"/>
  <c r="E481" i="2" l="1"/>
  <c r="G152" i="2"/>
  <c r="E115" i="2"/>
  <c r="G111" i="2"/>
  <c r="E109" i="2"/>
  <c r="C109" i="2"/>
  <c r="E108" i="2"/>
  <c r="E86" i="2"/>
  <c r="C86" i="2"/>
  <c r="G84" i="2"/>
  <c r="G81" i="2"/>
  <c r="E80" i="2"/>
  <c r="G34" i="2"/>
  <c r="G32" i="2"/>
  <c r="G24" i="2"/>
  <c r="G287" i="2"/>
  <c r="G19" i="2"/>
  <c r="E11" i="2"/>
</calcChain>
</file>

<file path=xl/sharedStrings.xml><?xml version="1.0" encoding="utf-8"?>
<sst xmlns="http://schemas.openxmlformats.org/spreadsheetml/2006/main" count="2423" uniqueCount="1194">
  <si>
    <t>RELAÇÃO DE CONTRATOS E RESPECTIVOS ADITAMENTOS - 
IN Nº 01/2020 - TCE-SP - RESOLUÇÃO Nº 11/2021 (Inciso X, Artigo 136)</t>
  </si>
  <si>
    <t>DATA BASE- 2022                     CG Nº      04/2022                       OBJETO: Gerenciamento e execução das atividades do Conservatório Dramático e Musical Dr. Carlos de Campos de Tatuí;</t>
  </si>
  <si>
    <t>TIPO:                CONTRATO DE COMPRAS/CONTRATAÇÕES/LOCAÇÕES/ETC</t>
  </si>
  <si>
    <t>OBSERVAÇÕES</t>
  </si>
  <si>
    <t>Nº DE AJUSTES</t>
  </si>
  <si>
    <t>NOME DO CONTRATADO/ FORNECEDOR</t>
  </si>
  <si>
    <t>DATA DE ASSINATURA</t>
  </si>
  <si>
    <t>OBJETO</t>
  </si>
  <si>
    <t>VIGÊNCIA</t>
  </si>
  <si>
    <t>VALOR PAGO NO EXERCICIO R$</t>
  </si>
  <si>
    <t>CONDIÇÃO DE PAGAMENTO*</t>
  </si>
  <si>
    <t xml:space="preserve">É ADITAMENTO?  
S / N </t>
  </si>
  <si>
    <t>VALOR PAGO PELO PRONAC TATUÍ</t>
  </si>
  <si>
    <t>MULTAS</t>
  </si>
  <si>
    <t>CENTRO DE GESTÃO DE MEIOS DE PAGAMENTOS S.A. - SEM PARAR</t>
  </si>
  <si>
    <t>PEDÁGIO- ADESAO SISTEMA VIA FACIL</t>
  </si>
  <si>
    <t>Inicio: 11/12/2007         Termino: 11/12/2024</t>
  </si>
  <si>
    <t>MENSAL - DIA 20</t>
  </si>
  <si>
    <t>N</t>
  </si>
  <si>
    <t>RUBENS NAVES, SANTOS JÚNIOR ADVOGADOS</t>
  </si>
  <si>
    <t>CONSULTORIA JURIDICA</t>
  </si>
  <si>
    <t>Inicio: 22/04/2009      Termino: 22/04/2023</t>
  </si>
  <si>
    <t>MENSAL - DIA 25</t>
  </si>
  <si>
    <t>S</t>
  </si>
  <si>
    <t>CLARO S.A</t>
  </si>
  <si>
    <t>PACOTE DE DADOS 100 GIGAS PARA 27 MODENS E 10 LINHAS DE DADOS + VOZ  (CLARO)</t>
  </si>
  <si>
    <t>Inicio: 16/10/2019         Termino: 31/12/2021</t>
  </si>
  <si>
    <t xml:space="preserve">TELEFONICA BRASIL SA </t>
  </si>
  <si>
    <t>IP DEDIDACADO SEDE</t>
  </si>
  <si>
    <t>Inicio: 08/06/2005        Termino: 08/06/2023</t>
  </si>
  <si>
    <t>MENSAL - DIA 10</t>
  </si>
  <si>
    <t>Inicio: 05/09/2009         Termino: 30/06/2024</t>
  </si>
  <si>
    <t xml:space="preserve"> R$   2.433,40 </t>
  </si>
  <si>
    <t>WA INTEGRADORA DE SISTEMAS DE GESTÃO EMPRESARIAL LTDA.</t>
  </si>
  <si>
    <t xml:space="preserve"> GESTÃO EMPRESARIAL INTEGRADA- DATA SUL</t>
  </si>
  <si>
    <t>Inicio: 01/08/2008        Termino: 01/08/2023</t>
  </si>
  <si>
    <t>MENSAL - DIA 15</t>
  </si>
  <si>
    <t>Y.E ASSESSORIA E COMERCIO LTDA EPP</t>
  </si>
  <si>
    <t>VINCULACAO AGF, SEDEX E  PAC</t>
  </si>
  <si>
    <t>Inicio: 06/09/2013         Termino: 06/09/2023</t>
  </si>
  <si>
    <t>EMPRESA BRASILEIRA DE CORREIOS E TELÉGRAFOS</t>
  </si>
  <si>
    <t>CORREIOS E MALOTES</t>
  </si>
  <si>
    <t>ELETROPAULO METROPOLITANA - ELETRICIDADE DE SÃO PAULO SA</t>
  </si>
  <si>
    <t>ENERGIA ELETRICA SEDE</t>
  </si>
  <si>
    <t>Inicio: 06/09/2013         Termino: indeterminado</t>
  </si>
  <si>
    <t>5.668,14*</t>
  </si>
  <si>
    <t>DECIMO QUARTO TABELIONATO DE NOTAS</t>
  </si>
  <si>
    <t>SERVIÇO NOTORIAL E REGISTRAL (CARTORIO)</t>
  </si>
  <si>
    <t>Inicio: 29/01/2016       Termino: 29/01/2024</t>
  </si>
  <si>
    <t>99 TAXIS DESENVOLVIMENTO DE SOFTWARES LTDA</t>
  </si>
  <si>
    <t>CREDENCIAMENTO SERVIÇO DE TAXÍ</t>
  </si>
  <si>
    <t>Inicio: 07/12/2016        Termino:13/08/2022</t>
  </si>
  <si>
    <t>LEVISKY NEGOCIOS &amp; CULTURA LTDA</t>
  </si>
  <si>
    <t>CONSULTORIA- SUSTENTABILIDADE PATRIMONIAL</t>
  </si>
  <si>
    <t>Inicio: 15/10/2019        Termino: 31/12/2022</t>
  </si>
  <si>
    <t>CRONOGRAMA</t>
  </si>
  <si>
    <t>ALELO S.A</t>
  </si>
  <si>
    <t xml:space="preserve"> BENEFICOS: VALE TRANSPORTE, VALE ALIMENTAÇÃO E REFEIÇÃO</t>
  </si>
  <si>
    <t>Inicio: 01/02/2020         Termino: 31/01/2024</t>
  </si>
  <si>
    <t>BARILOG SERVIÇOS DE ENTREGAS EXPRESSAS LTDA</t>
  </si>
  <si>
    <t>CREDENCIAMENTO PARA TRANSPORTE DE BENS E LOGISTICA</t>
  </si>
  <si>
    <t>Inicio: 01/08/2020        Termino: 31/07/2022</t>
  </si>
  <si>
    <t>MENSAL-  DIA 30</t>
  </si>
  <si>
    <t>SERASA S.A</t>
  </si>
  <si>
    <t>CONSULTORIA BANCO DE DADOS</t>
  </si>
  <si>
    <t>Inicio: 03/08/2020         Termino: 03/08/2023</t>
  </si>
  <si>
    <t>EXPRESSO CANTUÁRIA LTDA</t>
  </si>
  <si>
    <t>Inicio: 01/08/2020         Termino: 31/07/2022</t>
  </si>
  <si>
    <t>DELL LOGISTIC TRANSPORTES LTDA- ME</t>
  </si>
  <si>
    <t>DOCUSIGN BRASIL SOLUÇÕES EM TECNOLOGIA LTDA</t>
  </si>
  <si>
    <t>PLATAFORMA ONLINE PARA ASSINATURA DIGITAL</t>
  </si>
  <si>
    <t>Inicio: 10/04/2020         Termino: 09/01/2023</t>
  </si>
  <si>
    <t xml:space="preserve">FORMA CERTA GRAFICA DIGITAL LTDA </t>
  </si>
  <si>
    <t>CREDENCIAMENTO SERVIÇOS GRÁFICOS</t>
  </si>
  <si>
    <t>Inicio: 17/08/2020       Termino: 16/09/2022</t>
  </si>
  <si>
    <t>INTERFILL INDUSTRIA GRAFICA EIRELI</t>
  </si>
  <si>
    <t>COOPERATIVA DE TRANSPORTE DOS CONDUTORES AUTÔNOMOS DE VEÍCULOS
RODOVIÁRIOS DE SÃO PAULO – COOPERTAX</t>
  </si>
  <si>
    <t xml:space="preserve">COOPERATIVA DE TAXI </t>
  </si>
  <si>
    <t>Inicio: 14/08/2020         Termino: 13/08/2022</t>
  </si>
  <si>
    <t>BRS BRASIL SITE INFORMATICA LTDA ME</t>
  </si>
  <si>
    <t>HOSPEDAGEM DE SITES MOODLE</t>
  </si>
  <si>
    <t>Inicio: 30/09/20200       Termino: 30/09/2022</t>
  </si>
  <si>
    <t>KOHN COMERCIAL LTDA</t>
  </si>
  <si>
    <t>LOCAÇÃO SEDE SUSTENIDOS</t>
  </si>
  <si>
    <t>Inicio: 01/10/2020     Termino: 30/09/2025</t>
  </si>
  <si>
    <t>65041,78*</t>
  </si>
  <si>
    <t>MENSAL-  DIA 05</t>
  </si>
  <si>
    <t>36133,45*</t>
  </si>
  <si>
    <t>TOTVS S.A</t>
  </si>
  <si>
    <t xml:space="preserve">SERVIÇO DE CLOUD COMPUTING DATASUL </t>
  </si>
  <si>
    <t>Inicio: 05/112020     Termino: 04/11/2023</t>
  </si>
  <si>
    <t>TRIAH GSP INTEGRADORA DE SISTEMAS LTDA</t>
  </si>
  <si>
    <t>RELOGIO DE PONTO ELETRÔNICO SUSTENIDOS</t>
  </si>
  <si>
    <t>Inicio: 02/10/2010             Termino: 31/12/2021</t>
  </si>
  <si>
    <t>MENSAL- DIA 10</t>
  </si>
  <si>
    <t>ALGAR SOLUÇÕES EM TIC S/A</t>
  </si>
  <si>
    <t>INTERNET BANDA LARGA SEDE</t>
  </si>
  <si>
    <t>Inicio: 10/10/2020        Termino: 09/12/2022</t>
  </si>
  <si>
    <t>INVENTSYS DESENVOLVIMENTO E LICENCIAMENTO DE SOFTWARE E SISTEMAS LTDA</t>
  </si>
  <si>
    <t xml:space="preserve"> SISTEMA PARA CONTROLE DE USO DE ESTAÇÕES DE TRABALHO E SALAS DE REUNIÃO PARA SUSTENIDOS</t>
  </si>
  <si>
    <t>Inicio: 21/12/2020       Termino: 31/01/2021</t>
  </si>
  <si>
    <t>POLICIDADES VIAGENS E TURISMO LTDA</t>
  </si>
  <si>
    <t>AGENCIA DE VIAGENS E HOSPEDAGEM</t>
  </si>
  <si>
    <t>Inicio: 04/01/2021        Termino: 20/01/2023</t>
  </si>
  <si>
    <t>PRATIKA LTDA</t>
  </si>
  <si>
    <t>LIMPEZA SEDE SUSTENIDOS</t>
  </si>
  <si>
    <t>Inicio: 01/01/2021        Termino: 31/02/2023</t>
  </si>
  <si>
    <t>5043,22*</t>
  </si>
  <si>
    <t>2521,61*</t>
  </si>
  <si>
    <t>A GENTE SE FALA PRODUCOES ARTISTICAS LTDA</t>
  </si>
  <si>
    <t>CONSULTORIA PARA AVALIAÇÃO DIAGNÓSTICA DA ESTRUTURA ARTÍSTICA E PEDAGÓGICA ATUAL DO CONSERVATÓRIO DE TATUÍ</t>
  </si>
  <si>
    <t>Inicio: 26/01/2021         Termino: 25/01/2022</t>
  </si>
  <si>
    <t>ED GRUP COMERCIO DE INFORMATICA E TRANSPORTES LTDA  EPP</t>
  </si>
  <si>
    <t>LOCAÇÃO DE VEICULO FIXO</t>
  </si>
  <si>
    <t>Inicio: 28/02/2021      Termino: 27/02/2023</t>
  </si>
  <si>
    <t>ENGEMED SAUDE OCUPACIONAL S/S</t>
  </si>
  <si>
    <t>MEDICINA OCUPACIONAL SUSTENIDOS</t>
  </si>
  <si>
    <t>Inicio: 19/02/2021       Termino: 18/02/2023</t>
  </si>
  <si>
    <t>FASTPASS TRANSPORTE EXECUTIVO LTDA</t>
  </si>
  <si>
    <t>MOTORISTA FIXO SUSTENIDOS</t>
  </si>
  <si>
    <t>Inicio: 22/02/2021       Termino: 12/07/2022</t>
  </si>
  <si>
    <t>DOZE DEDOS PRODUÇÕES LTDA EPP</t>
  </si>
  <si>
    <t>MANUTENÇÃO DE SITES SUSTENIDOS</t>
  </si>
  <si>
    <t>Inicio: 15/02/2021       Termino: 14/12/2022</t>
  </si>
  <si>
    <t>JGP HOLDING LTDA</t>
  </si>
  <si>
    <t>LOCAÇÃO DE IMÓVEL TATUÍ- MUSICALIZAÇÃO E INICIALIZAÇÃO MUSICAL</t>
  </si>
  <si>
    <t>Inicio: 01/01/2021       Termino: 01/01/2022</t>
  </si>
  <si>
    <t>HYPERTECH SOFTWARE LTDA</t>
  </si>
  <si>
    <t>FORNECIMENTO DE SUPORTE
E MANUTENÇÃO REFERENTE AO SOFTWARE HTICKET VERSÃO MAP</t>
  </si>
  <si>
    <t>Inicio: 01/01/2021       Termino: 25/04/2022</t>
  </si>
  <si>
    <t>ELYSIO MIRA SOARES DE OLIVEIRA</t>
  </si>
  <si>
    <t>SERVIÇOS DE HOSPEDAGEM, SUPORTE TÉCNICO E MANUTENÇÃO AO PHL©ELYSIO</t>
  </si>
  <si>
    <t>Inicio: 01/01/2021       Termino: 16/04/2022</t>
  </si>
  <si>
    <t>LMR PHILLA´S COMÉRCIO DE PRODUTOS REPROGRAFICOS</t>
  </si>
  <si>
    <t>LOCAÇÃO DE IMPRESSORA TATUÍ</t>
  </si>
  <si>
    <t>Inicio: 01/01/2021       Termino: 31/12/2023</t>
  </si>
  <si>
    <t xml:space="preserve">MF TELECOMUNICAÇÃOES EIRELI </t>
  </si>
  <si>
    <t>INTERNET  200 MEGAS SEDE TATUÍ</t>
  </si>
  <si>
    <t>Inicio: 03/02/2021       Termino: 02/04/2022</t>
  </si>
  <si>
    <t>LAR DONATO FLORES</t>
  </si>
  <si>
    <t>CONVENIO PARA COOPERAÇÃO TÉCNICA E FINANCEIRO APREDIZEM</t>
  </si>
  <si>
    <t>Inicio: 08/03/2021     Termino: 08/03/2023</t>
  </si>
  <si>
    <t>FIABLE COMUNICACOES LTDA EPP</t>
  </si>
  <si>
    <t xml:space="preserve">INTERNET 300 MEGAS PARA ALOJAMENTO </t>
  </si>
  <si>
    <t>Inicio: 29/01/2021       Termino: 28/01/2022</t>
  </si>
  <si>
    <t>BELLA PAULISTA PÃES DOCES E CONVENIÊNCIAS LTDA</t>
  </si>
  <si>
    <t>FORNECIMENTO DE LANCHES</t>
  </si>
  <si>
    <t>Inicio: 05/03/2021       Termino: 04/03/2023</t>
  </si>
  <si>
    <t>PONTUAL- 07 DIAS APÓS A PREST. SERV.</t>
  </si>
  <si>
    <t>TELEFONIA COM PABX EM NUVEM PARA SUSTENIDOS</t>
  </si>
  <si>
    <t>Inicio: 15/12/2020       Termino: 15/12/2023</t>
  </si>
  <si>
    <t> R$    4.104,18</t>
  </si>
  <si>
    <t xml:space="preserve"> R$       10.944,52 </t>
  </si>
  <si>
    <t>ALMEIDA AUTO POSTO LTDA</t>
  </si>
  <si>
    <t xml:space="preserve">POSTO DE COMBUSTÍVEL PARA ABASTECIMENTO DOS VEÍCULOS DO CONSERVATÓRIO </t>
  </si>
  <si>
    <t>Inicio: 01/03/2021       Termino: 10/05/2022</t>
  </si>
  <si>
    <t>ELEKTRO ELETRICIDADE E SERVIÇOS S.A.</t>
  </si>
  <si>
    <t>ENERGIA ELETRICA ALOJAMENTO TATUI</t>
  </si>
  <si>
    <t>Inicio: 01/01/2021       Termino: indeterminado</t>
  </si>
  <si>
    <t>COMPANHIA DE SANEAMENTO BÁSICO DO ESTADO DE SÃO PAULO</t>
  </si>
  <si>
    <t>ÁGUA TATUÍ-ALOJAMENTO</t>
  </si>
  <si>
    <t>ÁGUA TATUÍ-UNIDADE VII</t>
  </si>
  <si>
    <t>ÁGUA TATUÍ-UNIDADE II</t>
  </si>
  <si>
    <t>ÁGUA TATUÍ-UNIDADE IX</t>
  </si>
  <si>
    <t>ÁGUA TATUÍ-SEDE</t>
  </si>
  <si>
    <t>Inicio: 05/04/2021       Termino: 05/10/2022</t>
  </si>
  <si>
    <t xml:space="preserve"> FD INFORMATICA LTDA</t>
  </si>
  <si>
    <t>INTERNET ALOJAMENTO TATUÍ</t>
  </si>
  <si>
    <t>Inicio: 05/04/202             término: 18/02/2043</t>
  </si>
  <si>
    <t>SERVIÇO DE CORREIO TATUÍ</t>
  </si>
  <si>
    <t>Inicio: 22/03/2021       Termino: 21/03/20431</t>
  </si>
  <si>
    <t>FWR ENGENHARIA ELETRO ELETRONICA LTDA</t>
  </si>
  <si>
    <t>MONITORAMENTO E ALARME TATUÍ</t>
  </si>
  <si>
    <t>Inicio: 01/04/2021       Termino: 31/05/2022</t>
  </si>
  <si>
    <t>OLIVIERI SOCIEDADE DE ADVOGADOS</t>
  </si>
  <si>
    <t>CONSULTORIA JURIDICA- PLANO ANUAL 2021 e 2022</t>
  </si>
  <si>
    <t>Inicio: 07/04/2021       Termino: 31/12/2022</t>
  </si>
  <si>
    <t>GEMA CONSULTORIA EM EQUIDADE LTDA</t>
  </si>
  <si>
    <t>CONSULTORIA EM EQUIDADE</t>
  </si>
  <si>
    <t>Inicio: 20/04/2021       Termino: 19/04/2022</t>
  </si>
  <si>
    <t>RS SOLUCOES EM GESTAO DE PESSOAS LTDA</t>
  </si>
  <si>
    <t>CONSULTORIA EM RH/ADMINISTRAÇÃO DE PESSOAL</t>
  </si>
  <si>
    <t>Inicio: 01/05/2021       Termino: 01/07/2022</t>
  </si>
  <si>
    <t>UNIMED DE TATUÍ COOPERATIVA DE TRABALHO MÉDICO</t>
  </si>
  <si>
    <t>ASSISTÊNCIA  MEDICA CONSERVATORIO TATUÍ</t>
  </si>
  <si>
    <t>Inicio: 01/03/2021       Termino: 01/03/2023</t>
  </si>
  <si>
    <t>ARAÚJO &amp; CARVALHO DISTRIBUIDORA DE GÁS LTDA</t>
  </si>
  <si>
    <t>DISTRIBUIÇÃO DE GLP (GÁS LIQUEFEITO DE
PETRÓLEO</t>
  </si>
  <si>
    <t>Inicio: 27/04/2021       Termino: 26/07/2022</t>
  </si>
  <si>
    <t>CONNECT INFRAESTRUTURA MANUTENÇÃO E SERVIÇOS PREDIAISLTDA</t>
  </si>
  <si>
    <t>MANUTENÇÃO DE AR-CONDICIONADO DA SUSTENIDOS</t>
  </si>
  <si>
    <t>Inicio: 25/05/2023       Termino: 25/05/2023</t>
  </si>
  <si>
    <t>900*</t>
  </si>
  <si>
    <t>LEE, BROCK, CAMARGO ADVOGADOS ASSOCIADOS</t>
  </si>
  <si>
    <t>CONSULTORIA JURÍDICA TRABALHISTA TATUÍ.</t>
  </si>
  <si>
    <t>Inicio: 01/06/2021     Termino: 04/11/2022</t>
  </si>
  <si>
    <t xml:space="preserve">ALLIANZ SEGUROS S/A </t>
  </si>
  <si>
    <t>SEGURO PREDIAL DAS UNIDADES DE TATUÍ</t>
  </si>
  <si>
    <t>Inicio: 19/04/2021       Termino: 19/04/2022</t>
  </si>
  <si>
    <t>HENRIQUE ANDRE MAGALHAES DE SYLOS 11867877830</t>
  </si>
  <si>
    <t>CREDENCIAMENTO PARA SERVIÇOS DE CAPTAÇÃO E EDIÇÃO DE ÁUDIO 
E/OU VÍDEO</t>
  </si>
  <si>
    <t>Inicio: 18/06/2021       Termino: 17/06/2023</t>
  </si>
  <si>
    <t>ARSIS AUDIO-ARTE LTDA</t>
  </si>
  <si>
    <t>ERIBERTO DE ALMEIDA CHAGAS</t>
  </si>
  <si>
    <t>FILIPE MAGALHÃES PEREIRA DA SILVA 29.635.368-1</t>
  </si>
  <si>
    <t>PAIOL DIGITAL LTDA</t>
  </si>
  <si>
    <t>MACULELE COMUNICAÇÃO DIGITAL LTDA</t>
  </si>
  <si>
    <t>RICARDO LABAKI GRAVAÇÕES LTDA.-ME</t>
  </si>
  <si>
    <t xml:space="preserve"> VALE CULTURA, VALE COMBUSTÍVEL E VALE DESPESA</t>
  </si>
  <si>
    <t>Inicio: 01/06/2021       Termino: 31/05/2023</t>
  </si>
  <si>
    <t>MENSAL-  DIA 03</t>
  </si>
  <si>
    <t>SERVIÇO DE PAC</t>
  </si>
  <si>
    <t>Inicio: 01/07/2021      Termino: 07/02/2022</t>
  </si>
  <si>
    <t>REOBOTE COMERCIO DE SISTEMAS DE SEGURANÇA LTDA – ME</t>
  </si>
  <si>
    <t>MONITORAMENTO, ALARME  E COMODATO DE CÂMERAS SUSTENIDOS</t>
  </si>
  <si>
    <t>Inicio: 12/07/2021       Termino: 11/07/2023</t>
  </si>
  <si>
    <t>799,98*</t>
  </si>
  <si>
    <t>399,99*</t>
  </si>
  <si>
    <t>LOCAÇÃO DE 10 NOTEBOOK PARA TATUÍ</t>
  </si>
  <si>
    <t>Inicio: 30/07/2021       Termino: 30/07/2025</t>
  </si>
  <si>
    <t xml:space="preserve"> R$  19.725,24 </t>
  </si>
  <si>
    <t>MENSAL - DIA 26</t>
  </si>
  <si>
    <t>TECLOGICA SERVIÇOS EM INFORMATICA LTDA</t>
  </si>
  <si>
    <t xml:space="preserve">SERVIÇO PARA GESTÃO DE DOCUMENTOS </t>
  </si>
  <si>
    <t>Inicio: 30/08/2021       Termino: 18/04/2023</t>
  </si>
  <si>
    <t>MARCELO RUSS</t>
  </si>
  <si>
    <t>Inicio: 10/08/2021       Termino: 09/08/2023</t>
  </si>
  <si>
    <t>MITSUI SUMITOMO SEGUROS S.A</t>
  </si>
  <si>
    <t>SEGURO DE VIDA EM GRUPO</t>
  </si>
  <si>
    <t>Inicio:01/08/2021       Termino: 31/07/2022</t>
  </si>
  <si>
    <t>WEBSIA SOLUCOES DISRUPTIVAS, INTELIGENCIAS ASSOCIADAS, TECNOLOGIA E SERVIÇOS LTDA.</t>
  </si>
  <si>
    <t xml:space="preserve"> LICENÇAS ZOOM PRO PARA A SUSTENIDOS</t>
  </si>
  <si>
    <t>Inicio: 27/08/2021       Termino: 26/08/2023</t>
  </si>
  <si>
    <t>A VISTA</t>
  </si>
  <si>
    <t>BOOMERANG FILE GESTÃO DE DOCUMENTOS E SERVIÇOS ELETRÔNICOS LTDA</t>
  </si>
  <si>
    <t xml:space="preserve">ARMAZENAGEM E GERENCIAMENTO DE DOCUMENTOS </t>
  </si>
  <si>
    <t>Inicio: 19/08/2021       Termino: 18/08/2023</t>
  </si>
  <si>
    <t>DELOITTE TOUCHE TOHMATSU CONSULTORES LTDA</t>
  </si>
  <si>
    <t xml:space="preserve"> IMPLANTAÇÃO E GESTÃO DE CANAL DE DENÚNCIA</t>
  </si>
  <si>
    <t>Inicio: 01/10/2021       Termino: 30/09/2023</t>
  </si>
  <si>
    <t>DRUMMOND &amp; NEUMAYR ADVOCACIA</t>
  </si>
  <si>
    <t>ASSESSORIA JURÍDICA TODOS OS PROJETOS DESENVOLVIDOS PELA SUSTENIDOS</t>
  </si>
  <si>
    <t>Inicio: 21/09/2021       Termino: 20/09/2023</t>
  </si>
  <si>
    <t>Inicio: 04/09/2021       Termino: 11/11/2021</t>
  </si>
  <si>
    <t>PONTUAL- 10 DIAS APÓS A PREST. SERV.</t>
  </si>
  <si>
    <t>ENERGIA ELETRICA UNIDADES TATUÍ</t>
  </si>
  <si>
    <t>Inicio: 01/09/2021       Termino: indeterminado</t>
  </si>
  <si>
    <t xml:space="preserve"> 60 LICENÇAS DO MICROFOT BUSINESS STANDARD  TATUÍ</t>
  </si>
  <si>
    <t>Inicio: 27/07/2021       Termino: 26/07/2022</t>
  </si>
  <si>
    <t>ENERGIA ELETRICA UNIDADES I TATUÍ</t>
  </si>
  <si>
    <t>ENERGIA ELETRICA UNIDADES  II TATUÍ</t>
  </si>
  <si>
    <t>CLIMAARC COMÉRCIO E SERVIÇOS DE AR CONDICIONADO LTDA</t>
  </si>
  <si>
    <t xml:space="preserve"> DESINSTALAÇÃO E INSTALAÇÃO DO AR-CONDICIONADO MODELO DXPA 25 
DA MARCA TRANE NO TEATRO PROCÓPIO FERREIRA DO CONSERVATÓRIO DE TATUÍ</t>
  </si>
  <si>
    <t>Inicio: 01/08/2021       Termino: 01/12/2022</t>
  </si>
  <si>
    <t>AQUISIÇÃO DE LICENÇAS DO AMBIENTE TOTVS CLOUD PARA MIGRAÇÃO DO SISTEMA RM GESTÃO ACADÊMICA CONSERVATÓRIO DE TATUI</t>
  </si>
  <si>
    <t>Inicio: 01/08/2021       Termino: 31/0/2024</t>
  </si>
  <si>
    <t>FEDEX EXPRESS CORPORATION</t>
  </si>
  <si>
    <t>REMESSA INTERNACIONAL EXPRESSA DE CORRESPONDENCIA, DOCUMENTOS E OBJETOS ATENDIMENTOS DA SUSTENIDOS</t>
  </si>
  <si>
    <t>Inicio: 16/09/2021       Termino: 15/09/2023</t>
  </si>
  <si>
    <t>STIL PROMOCOES E CENOGRAFIA</t>
  </si>
  <si>
    <t>Inicio: 16/08/2021       Termino: 16/08/2022</t>
  </si>
  <si>
    <t>JP SMART VENDING OPERADORA DE MÁQUINAS DE CAFÉ AUTOMÁTICAS LTDA</t>
  </si>
  <si>
    <t>LOCAÇÃO DE MÁQUINA DE CAFÉ EM SISTEMA DE COMODATO</t>
  </si>
  <si>
    <t>Inicio: 15/10/2021       Termino: 15/10/2022</t>
  </si>
  <si>
    <t>LIBERTY SEGUROS S/A</t>
  </si>
  <si>
    <t>SEGURO DE RESPONSABILIDADE CIVIL</t>
  </si>
  <si>
    <t>Inicio: 18/09/2021       Termino: 17/09/2022</t>
  </si>
  <si>
    <t>LOGGI TECNOLOGIA LTDA</t>
  </si>
  <si>
    <t>ENTREGA RAPIDA (MOTOBOY)</t>
  </si>
  <si>
    <t>Inicio: 18/10/2021     Termino: 18/10/2023</t>
  </si>
  <si>
    <t xml:space="preserve">GIULI SOM LTDA ME </t>
  </si>
  <si>
    <t>CREDENCIAMNETO PARA FORNECIMENTO DE EQUIPAMENTOS  DE PROJEÇÃO DE VÍDEOS, SONORIZAÇÃO E ILUMINAÇÃO</t>
  </si>
  <si>
    <t>Inicio: 10/12/2021     Termino: 09/12/2022</t>
  </si>
  <si>
    <t>BKC LOCAÇÃO DE EQUIPAMENTOS LTDA ME</t>
  </si>
  <si>
    <t xml:space="preserve">VIATV EVENTOS LTDA </t>
  </si>
  <si>
    <t>LABORATÓRIO DE ANÁLISES CLÍNICAS CRUZEIRO LTDA</t>
  </si>
  <si>
    <t>LABORATORIO PARA EXAME DE COVID19 TATUÍ</t>
  </si>
  <si>
    <t>Inicio: 10/11/2021    Termino: 09/11/2022</t>
  </si>
  <si>
    <t>EXPRESSO AMARELINHO LTDA</t>
  </si>
  <si>
    <t>CREDENCIAMENTO DE TRANSPORTE DE PESSOAS</t>
  </si>
  <si>
    <t>Inicio: 15/11/2021     Termino: 14/11/2022</t>
  </si>
  <si>
    <t>CASTEL- TUR- TURISMO LTDA</t>
  </si>
  <si>
    <t>WG LOCADORA DE VEICULOS LTDA</t>
  </si>
  <si>
    <t>EXPRESSO REDENÇÃO TRANSPORTES E TURISMO LTDA</t>
  </si>
  <si>
    <t>REALIDADE TRANSPORTE E TURISMO LTDA</t>
  </si>
  <si>
    <t>VIAÇÃO JACAREÍ LIMITADA</t>
  </si>
  <si>
    <t>BAN MAQ COMERCIO DE LOCAÇÃO DE BENS MOVEIS LTDA</t>
  </si>
  <si>
    <t>Inicio: 10/11/2021    Termino: 31/12/2021</t>
  </si>
  <si>
    <t>Inicio: 25/11/2021     Termino: 25/11/2021</t>
  </si>
  <si>
    <t>CONATUS AUDITORES INDEPENDENTES SS</t>
  </si>
  <si>
    <t>AUDITORIA CONTABIL 2021</t>
  </si>
  <si>
    <t>Inicio: 01/12/2021     Termino: 18/02/2022</t>
  </si>
  <si>
    <t>ARKLOK - EQUIPAMENTOS DE INFORMATICA LTDA</t>
  </si>
  <si>
    <t>LOCAÇÃO DE NOTEBOOKS SUSTENIDOS</t>
  </si>
  <si>
    <t>Inicio:14/12/2021     Termino: 13/12/2025</t>
  </si>
  <si>
    <t>CONSULTORIA PARA IMPLANTAÇÃO DO MÓDULO MLA, DESTINADO À APROVAÇÃO DE DOCUMENTOS QUE SÃO SUBMETIDOS A APROVAÇÃO ELETRÔNICO POR MEIO DO ERP</t>
  </si>
  <si>
    <t>Inicio: 17/12/2021     Termino: 17/02/2022</t>
  </si>
  <si>
    <t>50% ASS CTO E 50% 10 DIAS APÓS TÉR. PREST. SERV.</t>
  </si>
  <si>
    <t>MIDIA ENGENHARIA E PUBLICIDADE LTDA</t>
  </si>
  <si>
    <t>LOCAÇÃO DE ESPAÇO DAS UNIDADES OPERACIONAIS DO CONSERVATÓRIO DE TATUÍ</t>
  </si>
  <si>
    <t>Inicio: 05/01/2022    Termino: 04/01/2024</t>
  </si>
  <si>
    <t>LOCALIZA RENT A CAR AS</t>
  </si>
  <si>
    <t>LOCAÇÃO DE VEÍCULOS AVULSO</t>
  </si>
  <si>
    <t>Inicio: 03/01/2022     Termino: 03/01/2024</t>
  </si>
  <si>
    <t xml:space="preserve">ISMAEL GASPARINI JUNIOR </t>
  </si>
  <si>
    <t>Inicio: 16/12/20221   Termino: 26/12/2021</t>
  </si>
  <si>
    <t xml:space="preserve">VIVIANE ALMEIDA SOARES </t>
  </si>
  <si>
    <t>REMOÇÃO  E INSTALAÇÃO DE  FORRO DE PVC DO CONSERVATÓRIO DE TATUÍ</t>
  </si>
  <si>
    <t>Inicio: 20/12/2021   Termino: 15/01/2022</t>
  </si>
  <si>
    <t>50% ASS CTO E 50% 05 DIAS APÓS TER. PREST. SERV.</t>
  </si>
  <si>
    <t>INCENTIV – IMPACTO SOCIAL &amp; INCENTIVOS FISCAIS LTDA</t>
  </si>
  <si>
    <t>ASSESSORIA DE CAPTAÇÃO DE RECURSOS</t>
  </si>
  <si>
    <t>Inicio: 07/12/2021   Termino: 06/12/2023</t>
  </si>
  <si>
    <t>M. GARCIA DUARTE BRAULIO</t>
  </si>
  <si>
    <t>INSTALAÇÃO DE AR CONDICIONADO</t>
  </si>
  <si>
    <t>Inicio:20/12/2021     Termino: 15/01/2022</t>
  </si>
  <si>
    <t>FRANCISCO LUIZ PEREIRA TATUÍ ME</t>
  </si>
  <si>
    <t>MANUTENÇÃO EM CALHAS E CONDUTORES TATUÍ</t>
  </si>
  <si>
    <t>MARMORARIA QUINZE DE TATUI LTDA</t>
  </si>
  <si>
    <t>INSTALAÇÃO DE MARMORE TATUÍ</t>
  </si>
  <si>
    <t>Inicio: 15/12/2022     Termino: 15/01/2023</t>
  </si>
  <si>
    <t>LUIZ CARLOS VAZ DE CAMPOS</t>
  </si>
  <si>
    <t>SERRALHERIA PARA TATUÍ</t>
  </si>
  <si>
    <t>Inicio: 20/12/2021     Termino: 15/01/2022</t>
  </si>
  <si>
    <t>30% ASS CTO E 70% 10 DIAS APÓS TER. PREST. SERV</t>
  </si>
  <si>
    <t>JOÃO BATISTA DE SOUSA</t>
  </si>
  <si>
    <t>ISOLAMENTO ACÚSTICO EM
DRYWALL TATUÍ</t>
  </si>
  <si>
    <t xml:space="preserve">PLAY PROJECOES LTDA. </t>
  </si>
  <si>
    <t>PAULO ROBERTO POLICASTRO</t>
  </si>
  <si>
    <t>MEGA PROSOLUTIONS LTDA</t>
  </si>
  <si>
    <t>GESTÃO ELETRONICA DE DOCUMENTOS</t>
  </si>
  <si>
    <t>Inicio: 25/01/2022     Termino: 24/01/2024</t>
  </si>
  <si>
    <t>DUO CONEXÕES ARTE E CULTURA LTDA</t>
  </si>
  <si>
    <t>REGÊNCIA DA ORQUESTRA SINFÔNICA DO CONSERVATÓRIO DE TATUÍ</t>
  </si>
  <si>
    <t>Inicio: 03/01/2021     Termino: 03/01/2024</t>
  </si>
  <si>
    <t>VANESSA MONTEIRO SILVA TATUI ME</t>
  </si>
  <si>
    <t>MANUTENÇÃO  DO VEÍCULO  ZAFIRA  TATUÍ</t>
  </si>
  <si>
    <t>Inicio: 04/01/2022     Termino: 10/01/2022</t>
  </si>
  <si>
    <t>INFORSHOP SUPRIMENTOS LTDA</t>
  </si>
  <si>
    <t>FORNECIMENTO DE MATERIAIS DE ESCRITÓRIO SOB DEMANDA</t>
  </si>
  <si>
    <t>Inicio: 25/01/2022     Termino: 24/01/2023</t>
  </si>
  <si>
    <t>HOSPEDAGEM SERVIDOR DEDICADO</t>
  </si>
  <si>
    <t>Inicio: 03/01/2022     Termino: 02/03/2023</t>
  </si>
  <si>
    <t>ON PROJETOS AUDIOVISUAIS EIRELI</t>
  </si>
  <si>
    <t>CONSULTORIA PARA PROJETORES DO TEATRO PROCÓPIO FERREIRA DO CONSERVATÓRIO DE TATUÍ</t>
  </si>
  <si>
    <t>Inicio: 17/01/2022     Termino: 22/01/2022</t>
  </si>
  <si>
    <t>PONTUAL- 30 DIAS APÓS A PREST. SERV.</t>
  </si>
  <si>
    <t>A.Q.DE MORAES</t>
  </si>
  <si>
    <t>INSTALAÇÃO DE VIDRO TATUÍ</t>
  </si>
  <si>
    <t>DANIEL DI CESARE</t>
  </si>
  <si>
    <t>FORNECIMENTO DO PRODUTO MULTIUSO SMARTCLEAN TATUÍ</t>
  </si>
  <si>
    <t>Inicio: 13/01/2022     Termino: 12/01/2024</t>
  </si>
  <si>
    <t>MENSAL - DIA 28</t>
  </si>
  <si>
    <t>TICKET SERVIÇOS S A</t>
  </si>
  <si>
    <t>VALE TRANSPORTE,ALIMENTAÇÃO E REFEIÇÃO</t>
  </si>
  <si>
    <t>Inicio: 16/11/2021    Termino: 15/11/2023</t>
  </si>
  <si>
    <t xml:space="preserve"> ROT. 100MBVIVO - MONITORA DADOS- SEDE TATUÍ</t>
  </si>
  <si>
    <t>Inicio: 24/04/2019     Termino:24/04/2023</t>
  </si>
  <si>
    <t>s</t>
  </si>
  <si>
    <t xml:space="preserve"> IP DEDICADO-SEDE TATUÍ</t>
  </si>
  <si>
    <t>IP DE INTERNET SEDE TATUÍ</t>
  </si>
  <si>
    <t>LOCAÇÃO FIREWALL SEDE TATUÍ</t>
  </si>
  <si>
    <t>Inicio: 31/10/2019   Termino: 28/02/2023</t>
  </si>
  <si>
    <t>LOCAÇÃO DE 01 NOTEBOOK SEDE TATUÍ</t>
  </si>
  <si>
    <t>Inicio: 13/08/2020    Termino: 13/02/2023</t>
  </si>
  <si>
    <t>LOCAÇÃO DE 03 NOTEBOOK SEDE TATUÍ</t>
  </si>
  <si>
    <t>Inicio: 28/02/2019    Termino: 28/02/2022</t>
  </si>
  <si>
    <t>LOCAÇÃO DE 08 NOTEBOOK E 03 DESKTOP SEDE TATUÍ</t>
  </si>
  <si>
    <t>Inicio: 12/07/2020     Termino: 20/07/2023</t>
  </si>
  <si>
    <t>LOCAÇÃO DE 09 NOTEBOOK SEDE TATUÍ</t>
  </si>
  <si>
    <t>Inicio: 27/07/2020     Termino: 26/07/2023</t>
  </si>
  <si>
    <t>TELEFONE ADM-SEDE TATUÍ</t>
  </si>
  <si>
    <t>Inicio: 01/01/2021     Termino: 01/01/2024</t>
  </si>
  <si>
    <t>TELEFONE ALOJAMENTO-SEDE TATUÍ</t>
  </si>
  <si>
    <t>TELEFONE TRONCO-SEDE TATUÍ</t>
  </si>
  <si>
    <t>Inicio: 29/11/2019     Termino: 29/11/2023</t>
  </si>
  <si>
    <t>TELEFONE UNIDADE - ARTE CENICAS TATUÍ</t>
  </si>
  <si>
    <t>MENSAL-  DIA 01</t>
  </si>
  <si>
    <t>TELEFONE INICIAÇÃO MUSICAL TATUÍ</t>
  </si>
  <si>
    <t>100 LICENÇAS PACOTE OFFICE 365</t>
  </si>
  <si>
    <t>Inicio:26/07/2022     Termino: 26/07/2023</t>
  </si>
  <si>
    <t>MÁQUINA DA NOTÍCIA COMUNICAÇÃO LTDA</t>
  </si>
  <si>
    <t>ASSESSORIA DE IMPRENSA SUSTENIDOS</t>
  </si>
  <si>
    <t>Inicio: 14/01/2022     Termino: 13/06/2023</t>
  </si>
  <si>
    <t>KIYOSHI GERADORES LOCACAO DE EQUIPAMENTOS LTDA</t>
  </si>
  <si>
    <t>LOCAÇÃO DE GERADORES</t>
  </si>
  <si>
    <t>Inicio: 11/08/2022     Termino: 11/08/2022</t>
  </si>
  <si>
    <t>GESTÃO DE ESTOQUE, GUARDA DE MATERIAS E TRANSPORTE FRACIONADO</t>
  </si>
  <si>
    <t>Inicio: 01/02/2022     Termino: 31/08/2022</t>
  </si>
  <si>
    <t>ELAINE CRISTINA SIRTORI DA SILVA</t>
  </si>
  <si>
    <t>SERVIÇOS DE BACKUP EM NUVEM PARA ATENDER A SUSTENIDOS</t>
  </si>
  <si>
    <t>Inicio: 21/12/2021     Termino: 20/12/2022</t>
  </si>
  <si>
    <t>n</t>
  </si>
  <si>
    <t>D J INSTALAÇÕES ELETRICAS LTDA</t>
  </si>
  <si>
    <t>AUTOMAÇÃO DE SISTEMA DE VENTILAÇÃO E EXAUSTOR DO TEATRO PROCÓPIO FERREIRA EM TATUÍ</t>
  </si>
  <si>
    <t>Inicio:17/02/2022     Termino: 27/02/2022</t>
  </si>
  <si>
    <t>GARDA DISTRIBUIDORA DE FILMES LTDA</t>
  </si>
  <si>
    <t>STREAMING DO PETRA BELAS ARTES A LA CARTE</t>
  </si>
  <si>
    <t>Inicio: 10/02/2022     Termino: 09/02/2023</t>
  </si>
  <si>
    <t>W.B EMPREENDIMENTOS LTDA</t>
  </si>
  <si>
    <t>LOCAÇÃO DE IMÓVEL TATUÍ-  ARTES CENICAS</t>
  </si>
  <si>
    <t>Inicio: 01/01/2022     Termino: 31/12/2024</t>
  </si>
  <si>
    <t>FRANCISCO JOSE RABELO</t>
  </si>
  <si>
    <t>DESENTUPIMENTO DE TUBULAÇÃO DE ESGOTO DE TATUÍ</t>
  </si>
  <si>
    <t>Inicio:31/01/2022     Termino:31/01/2022</t>
  </si>
  <si>
    <t>PONTUAL- 05 DIAS APÓS A PREST. SERV</t>
  </si>
  <si>
    <t>IT ART TECNOLOGIA S.A</t>
  </si>
  <si>
    <t>ADMINISTRAÇÃO E OPERAÇÃO DA BILHETERIA DO
TEATRO PROCÓPIO FERREIRA DE TATUÍ</t>
  </si>
  <si>
    <t>Inicio: 26/04/2022     Termino: 25/04/2024</t>
  </si>
  <si>
    <t xml:space="preserve"> HOSPEDAGEM DE SITE E E-MAILS </t>
  </si>
  <si>
    <t>Inicio:09/03/2021    Termino: 08/07/2023</t>
  </si>
  <si>
    <t xml:space="preserve">LUIZ CARLOS VAZ DE CAMPOS </t>
  </si>
  <si>
    <t xml:space="preserve">CONFECÇÃO DE 20 SUPORTES LUMINÁRIA TATUÍ </t>
  </si>
  <si>
    <t>Inicio: 28/02/2022     Termino: 08/03/2022</t>
  </si>
  <si>
    <t>PONTUAL- 28 DIAS APÓS A PREST. SERV.</t>
  </si>
  <si>
    <t>JEFERSON GARCIA ESTEVAM 17516777889</t>
  </si>
  <si>
    <t>REFORMA DE CADEIRAS E BANCOS DO TATUI</t>
  </si>
  <si>
    <t>Inicio: 24/02/2022    Termino: 04/04/2022</t>
  </si>
  <si>
    <t>ALEX REGIS CHAVES</t>
  </si>
  <si>
    <t>PISO FLUTUANTE EM SALAS DE AULA:SETOR ARTES CÊNICAS</t>
  </si>
  <si>
    <t>Inicio: 03/03/2022     Termino: 10/03/2022</t>
  </si>
  <si>
    <t>OCA ARQUITETURA E DESIGN LTDA</t>
  </si>
  <si>
    <t>PLANEJAMENTO ESTRATÉGICO  DE MELHORIA E MANUTENÇÃO PARA O COMPLEXO DE TATUÍ</t>
  </si>
  <si>
    <t>Inicio: 07/03/2022    Termino: 31/12/2022</t>
  </si>
  <si>
    <t>LUCIANO APARECIDO ANANIAS CARDOS</t>
  </si>
  <si>
    <t>MARCENARIA DE TATUÍ</t>
  </si>
  <si>
    <t>Inicio: 08/03/2022     Termino: 18/03/2022</t>
  </si>
  <si>
    <t>VERA HOLTZ PRODUÇÕES ARTISTICAS</t>
  </si>
  <si>
    <t>MINISTRAR AULA DE TEATRO TATUÍ</t>
  </si>
  <si>
    <t>Inicio: 14/03/2022     Termino: 14/03/2022</t>
  </si>
  <si>
    <t>IMAGE BRAZIL SOLUÇÕES DE AUDIO E VIDEO EIRELI</t>
  </si>
  <si>
    <t>INSLATAÇÃO DE PROJETOR TEATRO PROCOPIO FERREIRA</t>
  </si>
  <si>
    <t>Inicio: 16/03/2022     Termino: 07/04/2022</t>
  </si>
  <si>
    <t>MEDEIROS &amp; FRANCO LTDA</t>
  </si>
  <si>
    <t>FORNECIMENTO DE AGUA TATUÍ</t>
  </si>
  <si>
    <t>Inicio: 14/03/2022     Termino: 13/03/2024</t>
  </si>
  <si>
    <t>BALAGAN PRODUÇÕES LTDA</t>
  </si>
  <si>
    <t>PALESTRANTE ENCONTRO PUBLICO TATUÍ</t>
  </si>
  <si>
    <t>Inicio: 15/03/2022     Termino: 15/03/2022</t>
  </si>
  <si>
    <t>GUILHERME PIMENTA E ALMEIDA</t>
  </si>
  <si>
    <t>CURSO DE FORMAÇÃO PARA EDUCADORES MUSICAIS</t>
  </si>
  <si>
    <t>Inicio: 21/03/2022     Termino: 04/06/2022</t>
  </si>
  <si>
    <t>PARCIVAL MÓDOLO</t>
  </si>
  <si>
    <t>Inicio: 18/03/2022     Termino: 09/07/2022</t>
  </si>
  <si>
    <t>SANFONEMA MÚSICA &amp; ILUSTRACAO LTDA</t>
  </si>
  <si>
    <t>CRISTIANE SOBRAL CORREA JESUS 64805956100</t>
  </si>
  <si>
    <t>DRAMATUGAR CRIAÇÃO DE ESPETACULO</t>
  </si>
  <si>
    <t>Inicio: 15/03/2022     Termino: 28/12/2022</t>
  </si>
  <si>
    <t>JESSICA GOMES DO NASCIMENTO 40521537827</t>
  </si>
  <si>
    <t>CURSO DE FORMAÇÃO PARA EDUCADORES MUSICAIS- ARTES CENICAS</t>
  </si>
  <si>
    <t>Inicio: 26/03/2022     Termino: 14/05/2022</t>
  </si>
  <si>
    <t xml:space="preserve">LUCIANO MENDES DE JESUS 11782029842 </t>
  </si>
  <si>
    <t>Inicio: 24/03/2022     Termino: 12/05/2022</t>
  </si>
  <si>
    <t>CLEBER GRANDINE</t>
  </si>
  <si>
    <t>FORNECIMENTO DE CAÇAMBA</t>
  </si>
  <si>
    <t>Inicio: 01/06/2022   Termino: 31/05/2023</t>
  </si>
  <si>
    <t>FERNANDO DE OLIVEIRA 30196667836</t>
  </si>
  <si>
    <t>CREDENCIAMENTO DE SONORIZAÇÃO E ILUMINAÇÃO</t>
  </si>
  <si>
    <t>Inicio: 18/05/2022     Termino: 17/05/2023</t>
  </si>
  <si>
    <t>MARCELO APARECIDO DE SOUZA 15571235861</t>
  </si>
  <si>
    <t>BRUNO ALVES DE OLIVEIRA 29074607810</t>
  </si>
  <si>
    <t>CREDENCIAMENTO DE EDIÇÃO DE AUDIO E VIDEO</t>
  </si>
  <si>
    <t>Inicio: 11/07/2022     Termino: 10/07/2023</t>
  </si>
  <si>
    <t>ERIK MACHADO 22314468805</t>
  </si>
  <si>
    <t>RENAN FAVARETTO MANSUR 35345120811</t>
  </si>
  <si>
    <t>RAFAEL NIMOI GOMES CARDOSO 33985339813</t>
  </si>
  <si>
    <t>MINIDOCUMENTÁRIO DO CONSERVATÓRIO DE TATUI</t>
  </si>
  <si>
    <t>Inicio: 15/03/2022     Termino: 17/03/2022</t>
  </si>
  <si>
    <t>COMERCIAL JVD IMPORTAÇÃO E EXPORTAÇÃO LTDA</t>
  </si>
  <si>
    <t>FORNECIMENTO DE PRODUTOS LIMPEZA</t>
  </si>
  <si>
    <t>Inicio: 08/04/2022     Termino: 07/04/2023</t>
  </si>
  <si>
    <t>LUCIMARA GOMES FERREIRA MONITORAMENTO</t>
  </si>
  <si>
    <t>CREDENCIAMENTO RECEPCIONISTA E SEGURANÇA TATUÍ</t>
  </si>
  <si>
    <t>Inicio: 25/05/2022   Termino: 24/05/2023</t>
  </si>
  <si>
    <t>MENSAL - DIA 30</t>
  </si>
  <si>
    <t>RAFAEL FERREIRA DA SILVA 34671806800</t>
  </si>
  <si>
    <t>FLORENCIO &amp; BRITO DOS SANTOS LTDA</t>
  </si>
  <si>
    <t>SIM PRODUÇÃO CULTURAL LTDA</t>
  </si>
  <si>
    <t>CURSO SEMESTRAL TATUÍ</t>
  </si>
  <si>
    <t>Inicio: 01/04/2022   Termino: 28/06/2022</t>
  </si>
  <si>
    <t>ORGANIZAÇÃO DE VENDAS E SERVIÇOS RITS</t>
  </si>
  <si>
    <t>Inicio: 15/06/2022  Termino: 25/07/2022</t>
  </si>
  <si>
    <t>GOLD PRINTER - LOCACAO E MANUTENCAO DE IMPRESSORAS LTDA</t>
  </si>
  <si>
    <t>LOCAÇÃO DE IMPRESSORAS SEDE</t>
  </si>
  <si>
    <t>Inicio: 01/04/2022  Termino: 31/03/2023</t>
  </si>
  <si>
    <t>ARGO SEGUROS BRASIL S.A.</t>
  </si>
  <si>
    <t>SEGURO PATRIMONIAL DE INSTRUMENTOS MUSICAIS E EQUIPAMENTOS</t>
  </si>
  <si>
    <t>Inicio: 14/02/2022  Termino: 14/02/2023</t>
  </si>
  <si>
    <t>ANGKOR SERVIÇOS PARA VESTUÁRIO LTDA</t>
  </si>
  <si>
    <t>LAVANGEM DE CICLOMARA TEATRO PROCOPIO FERREIRA</t>
  </si>
  <si>
    <t>Inicio: 01/04/2022  Termino: 10/04/2022</t>
  </si>
  <si>
    <t>OSLO PRODUÇÕES CCULTURAIS, ARTISTICAS E DE CINEMA –EIRELI</t>
  </si>
  <si>
    <t>Inicio:03/03/2022           Termino: 08/03/2022</t>
  </si>
  <si>
    <t>SASSAO PRODUCOES E PROMOCOES ARTISTICAS LTDA</t>
  </si>
  <si>
    <t xml:space="preserve">CONCERTO PROCOPIO FERREIRA </t>
  </si>
  <si>
    <t>Inicio:30/04/2022          Termino: 30/04/2022</t>
  </si>
  <si>
    <t>GUSTAVO ANDRADE MACIEL</t>
  </si>
  <si>
    <t>CURSO DE FORMAÇÃO PARA EDUCADORES MUSUCAIS TATUÍ</t>
  </si>
  <si>
    <t>Inicio:09/04/2022    Termino: 09/04/2022</t>
  </si>
  <si>
    <t>CCI - CENTRO DE CULTURA INFANTIL - CURSOS DE MUSICA E BRINCADEIRAS TRADICIONAIS DA 
INFANCIA LTDA.</t>
  </si>
  <si>
    <t>REALIZAÇÃO DE VIDEOAULA - SÉRIE 2022 - TATUÍ</t>
  </si>
  <si>
    <t>Inicio:03/04/2022    Termino:03/04/2022</t>
  </si>
  <si>
    <t>RICARDO ASSIS KANJI</t>
  </si>
  <si>
    <t>CONTRATAÇÃO DE PROFESSOR PARA REALIZAÇÃO DE VIDEOAULA - SÉRIE 2022 - TATUÍ - TAMÁTICA "TRAVESSO"</t>
  </si>
  <si>
    <t>Inicio:11/06/2022  Termino:11/06/2022</t>
  </si>
  <si>
    <t xml:space="preserve">DANILO ALBERT AMBROSIO </t>
  </si>
  <si>
    <t>CONTRATAÇÃO DO ARTISTA RINCON SAPIÊNCIA</t>
  </si>
  <si>
    <t>Inicio:04/06/2022  Termino:04/06/2022</t>
  </si>
  <si>
    <t xml:space="preserve">CAMERARTE PRODUCOES ARTISTICAS LTDA </t>
  </si>
  <si>
    <t>CONTRATAÇÃO DO PROFESSOR PABLO DE LEON - REALIZAÇÃO DE VIDEOAULA - SÉRIE 2022</t>
  </si>
  <si>
    <t>Inicio:11/04/2022  Termino:11/04/2022</t>
  </si>
  <si>
    <t>CLÁUDIA RAUSCHER BUFFET E GASTRONOMIA EIRELI</t>
  </si>
  <si>
    <t>FORNECIMENTO DE KIT DE LANCHE E COFFEE BREAK</t>
  </si>
  <si>
    <t>Inicio:20/04/2022  Termino:19/04/2023</t>
  </si>
  <si>
    <t>PONTUAL- 20 DIAS APÓS A PREST. SERV.</t>
  </si>
  <si>
    <t>DERECKSON DAS GRACAS FELICIANO GOMES</t>
  </si>
  <si>
    <t>Inicio:13/04/2022  Termino:13/04/2022</t>
  </si>
  <si>
    <t>CABELO DE MARIA PRODUÇÕES LTDA</t>
  </si>
  <si>
    <t>Inicio:20/04/2022  Termino:20/04/2022</t>
  </si>
  <si>
    <t xml:space="preserve">CAROLINA SPERANDIO DE ALMEIDA </t>
  </si>
  <si>
    <t>CONFECÇÃO DE UNIFORMES COLABORADORES</t>
  </si>
  <si>
    <t>Inicio:17/05/2022  Termino:31/12/2022</t>
  </si>
  <si>
    <t>RITMIZA PRODUCOES LTDA -EPP</t>
  </si>
  <si>
    <t>Inicio:13/04/2022  Termino:11/05/2022</t>
  </si>
  <si>
    <t>KMI9 PUBLICIDADE &amp; PROPAGANDA LTDA</t>
  </si>
  <si>
    <t xml:space="preserve"> PUBLICAÇÃO DO REGULAMENTO DE COMPRAS NO DIÁRIO OFICIAL  </t>
  </si>
  <si>
    <t>Inicio:03/05/2022  Termino:03/05/2022</t>
  </si>
  <si>
    <t>20 DIAS APÓS A PUBLICAÇÃO</t>
  </si>
  <si>
    <t>LUIZ HENRIQUE KICHEL</t>
  </si>
  <si>
    <t>CURSO DE AUDIODESCRIÇÃO</t>
  </si>
  <si>
    <t>Inicio:29/04/2022  Termino:31/07/2022</t>
  </si>
  <si>
    <t>SONORA PRODUCOES ARTISTICAS LTDA</t>
  </si>
  <si>
    <t>CONCERTO JAZZ COMBO</t>
  </si>
  <si>
    <t>Inicio:02/05/2022  Termino:03/05/2022</t>
  </si>
  <si>
    <t>HENRIQUE DE CAMPOS MACHADO</t>
  </si>
  <si>
    <t xml:space="preserve">CONCERTOS COM A BANDA SINFÔNICA TATUÍ </t>
  </si>
  <si>
    <t>Inicio:20/04/2022 Termino:09/07/2022</t>
  </si>
  <si>
    <t>RODRIGO RANCHEL NAVA MÜLLER 139.584.848-32</t>
  </si>
  <si>
    <t xml:space="preserve">CONCERTO COM A BANDA SINFÔNICA TATUÍ </t>
  </si>
  <si>
    <t>Inicio:13/04/2022 Termino:30/07/2022</t>
  </si>
  <si>
    <t>JONATHAS CORDEIRO DOS
SANTOS</t>
  </si>
  <si>
    <t xml:space="preserve"> PUBLICAÇÃO DO BALANÇO NO DIÁRIO OFICIAL  </t>
  </si>
  <si>
    <t>Inicio:17/05/2022 Termino:16/05/2022</t>
  </si>
  <si>
    <t>SUPORTE TÉCNICO, MANUTENÇÃO E PROGRAMAS DE DADOS PARA A BIBLIOTECA DO CONSERVATÓRIO DE TATUÍ</t>
  </si>
  <si>
    <t>Inicio:25/05/2022 Termino:24/05/2024</t>
  </si>
  <si>
    <t>REBOLA PRODUÇÕES ARTÍSTICAS LTDA</t>
  </si>
  <si>
    <t>CONCERTO PRESENCIAL TATUÍ</t>
  </si>
  <si>
    <t>Inicio:13/05/2022 Termino:13/05/2022</t>
  </si>
  <si>
    <t>DEBORAH MARIA GARCIA LOBO 20542926806</t>
  </si>
  <si>
    <t xml:space="preserve"> GESTÃO DE PROJETOS SUSTENIDOS</t>
  </si>
  <si>
    <t>Inicio:05/04/2022 Termino:20/11/2022</t>
  </si>
  <si>
    <t xml:space="preserve">1ª PARCELA DIA 05/05, OUTRAS PARCELAS DIA 25 DE CADA MÊS </t>
  </si>
  <si>
    <t>DARRIN COLEMAN MILLING</t>
  </si>
  <si>
    <t>CURSO DE PERCUSSÃO TATUÍ</t>
  </si>
  <si>
    <t>Inicio:20/05/2022 Termino:03/06/2022</t>
  </si>
  <si>
    <t>FURUNFUNFUM PRODUCOES ARTISTICAS LTDA</t>
  </si>
  <si>
    <t>Inicio:17/07/2022 Termino:17/07/2022</t>
  </si>
  <si>
    <t>O GRIVO LTDA</t>
  </si>
  <si>
    <t>Inicio:18/062022 Termino:21/06/2022</t>
  </si>
  <si>
    <t>CAPTAÇÃO DE AUDIO E VIDEO TATUÍ</t>
  </si>
  <si>
    <t>Inicio:02/05/2022 Termino:21/12/2022</t>
  </si>
  <si>
    <t>MANUTENÇÃO PREVENTIVA BOMBAS, MOTORES E COMANDOS ELETRICOS TATUÍ</t>
  </si>
  <si>
    <t>Inicio:10/06/2022 Termino:09/06/2024</t>
  </si>
  <si>
    <t>ZERINHO OU UM LTDA</t>
  </si>
  <si>
    <t>CURSO DE FORMAÇÃO TATUÍ</t>
  </si>
  <si>
    <t>Inicio:07/05/2022 Termino:07/05/2022</t>
  </si>
  <si>
    <t>PROJETTA ENGENHARIA LTDA</t>
  </si>
  <si>
    <t>PROJETO ESTRUTURA DA ARQUIBANCADA QUADRA TATUÍ</t>
  </si>
  <si>
    <t>Inicio:20/05/2022 Termino:19/06/2022</t>
  </si>
  <si>
    <t>NAYARA RODRIGUES DA SILVA 01224542193</t>
  </si>
  <si>
    <t>CONSULTORIA PERFORMANCE BILINGUE TATUÍ</t>
  </si>
  <si>
    <t>Inicio:12/05/2022 Termino:12/08/2022</t>
  </si>
  <si>
    <t>SAMANTHA ZULIAN DE MEDEIROS</t>
  </si>
  <si>
    <t>FORNECIMENTO DE ALMOÇOS TATUÍ</t>
  </si>
  <si>
    <t>Inicio:23/05/2022 Termino:23/05/2022</t>
  </si>
  <si>
    <t>ELABORAÇÃO DE PLANO PEDAGOGICO TATUÍ</t>
  </si>
  <si>
    <t>Inicio:23/052022 Termino:15/08/2022</t>
  </si>
  <si>
    <t>VINICIUS CAINELLI 40495348864</t>
  </si>
  <si>
    <t>MANUTENÇÃO EQUIPAMENTO DE INFORMATICA</t>
  </si>
  <si>
    <t>Inicio:30/05/2022        Termino:30/06/2022</t>
  </si>
  <si>
    <t>RINALDO JOSE FRANCISCO MARCHESI ZAMAI</t>
  </si>
  <si>
    <t>ARRANJOS ORGESTRA SINFONICA TATUÍ</t>
  </si>
  <si>
    <t>Inicio:11/05/2022 Termino:11/05/2022</t>
  </si>
  <si>
    <t>LUCAS POLISELI VANDERLEI</t>
  </si>
  <si>
    <t>LOCAÇÃO SOBRE DEMANDA TENDA</t>
  </si>
  <si>
    <t>Inicio:20/05/2022 Termino:19/05/2022</t>
  </si>
  <si>
    <t xml:space="preserve">DAVID CARLOS MOURA CANDIDO 05575410935 </t>
  </si>
  <si>
    <t>REFORMA POLTRONAS TATUÍ</t>
  </si>
  <si>
    <t>Inicio:20/05/2022 Termino:20/07/2022</t>
  </si>
  <si>
    <t>MELTWATER NEWS SOFTWARE BRASIL LTDA.</t>
  </si>
  <si>
    <t>GESTÃO DE PLATAFORMAS DIGITAIS</t>
  </si>
  <si>
    <t>Inicio:01/10/2021 Termino:30/09/2022</t>
  </si>
  <si>
    <t>MARCIO MEDEIROS TATUI</t>
  </si>
  <si>
    <t>DEDETIZAÇÃO, DESRATIZAÇÃO E DESCUPINIZAÇÃO TATUÍ</t>
  </si>
  <si>
    <t>LUIS CESAR ENGE RAELE</t>
  </si>
  <si>
    <t>PALESTRANTE ENCONTRO DE CARREIRAS 2022</t>
  </si>
  <si>
    <t>Inicio: 02/06/2022     Termino: 02/06/2022</t>
  </si>
  <si>
    <t>CONCERTO TEATRO PROCOPIO FERREIRA</t>
  </si>
  <si>
    <t>Inicio: 23/07/2022     Termino: 23/07/2022</t>
  </si>
  <si>
    <t>RECEPCIONISTA E LIMPEZA EVENTOS TATUÍ</t>
  </si>
  <si>
    <t>Inicio:20/05/2022 Termino:01/07/2022</t>
  </si>
  <si>
    <t>GUSTAVO BARBOSA LIMA COLAFERRO</t>
  </si>
  <si>
    <t xml:space="preserve">MINISTRAR VIDEO AULAS SERIE MÚSICA E MERCADO CAMINHOS DE SOM </t>
  </si>
  <si>
    <t>Inicio: 27/05/2022     Termino: 27/05/2022</t>
  </si>
  <si>
    <t>MARIANGELA ASSAD SIMAO - EPP</t>
  </si>
  <si>
    <t>MINISTRAR CURSO TATUÍ</t>
  </si>
  <si>
    <t>Inicio:29/03/2022  Termino:12/06/2022</t>
  </si>
  <si>
    <t>VIDEOAULA SERIE O INTEIRO DA CENA</t>
  </si>
  <si>
    <t>Inicio: 09/05/2022     Termino: 09/05/2022</t>
  </si>
  <si>
    <t>ROGERIO EUCLIDES DE MEDEIROS 08179138828</t>
  </si>
  <si>
    <t>PLACAS IDENTIFICAÇÃO TATUÍ</t>
  </si>
  <si>
    <t>Inicio:30/05/2022  Termino:10/06/2022</t>
  </si>
  <si>
    <t>MNISTRAR CURSO TATUÍ</t>
  </si>
  <si>
    <t>Inicio: 07/05/2022     Termino: 07/05/2022</t>
  </si>
  <si>
    <t>RADIO CIDADE TERNURA LTDA</t>
  </si>
  <si>
    <t>ANUNCIO EM RADIO PARA DIVULGAÇÃO TATUÍ</t>
  </si>
  <si>
    <t>Inicio:01/07/2022     Termino: 30/06/2024</t>
  </si>
  <si>
    <t>EMPRESA JORNALISTICA O PROGRESSO DE TATUI</t>
  </si>
  <si>
    <t>ANUNCIO EM JORNAL PARA DIVULGAÇÃO TATUÍ</t>
  </si>
  <si>
    <t>Inicio:13/05/2022     Termino: 12/05/2024</t>
  </si>
  <si>
    <t>RADIO NOTICIAS DE TATUI</t>
  </si>
  <si>
    <t xml:space="preserve">LIDIA BAZARIAN </t>
  </si>
  <si>
    <t>CURSO DE PIANO TURMAS EDUCAÇÃO MUSICAL TATUÍ</t>
  </si>
  <si>
    <t>Inicio: 03/06/2022     Termino: 03/06/2022</t>
  </si>
  <si>
    <t xml:space="preserve">JANETE EL HAOULI 36562254949 </t>
  </si>
  <si>
    <t>Inicio: 04/06/2022     Termino: 04/06/2022</t>
  </si>
  <si>
    <t>HENRIQUE NAKANO CORREA 01161839186</t>
  </si>
  <si>
    <t>PRODUTOR TEMPORARIO ENCONTRO TRADIÇÕES REGIONAIS TATUÍ</t>
  </si>
  <si>
    <t>Inicio:07/06/2022     Termino: 07/07/2022</t>
  </si>
  <si>
    <t xml:space="preserve">LUÍZ GOMES DA SILVA - 01326680412 </t>
  </si>
  <si>
    <t>GRUPO ARTÍSTICO MARACATU OFICINAS DE TATUÍ</t>
  </si>
  <si>
    <t>Inicio: 25/06/2022     Termino: 25/06/2022</t>
  </si>
  <si>
    <t xml:space="preserve">RAMON VIEIRA GOMES 27361947808  </t>
  </si>
  <si>
    <t>ARTISTA CONVIDADO CONCERTO BIG BAND TATUÍ</t>
  </si>
  <si>
    <t>Inicio:25/06/2022     Termino: 08/07/2022</t>
  </si>
  <si>
    <t xml:space="preserve">ANA KAROLINE BENEDITTI ALMEIDA 37961782869 </t>
  </si>
  <si>
    <t>MUSICISTA PARA MEDIAÇÃO ENTRE GRUPOS  PARA TATUÍ</t>
  </si>
  <si>
    <t>ARLEKINO PRODUCAO CULTURAL LTDA</t>
  </si>
  <si>
    <t>CURSO E MASTER CLASS TATUÍ</t>
  </si>
  <si>
    <t>Inicio:06/06/2022     Termino: 07/06/2022</t>
  </si>
  <si>
    <t>S P BIZETTI PRODUCOES CULTURAIS</t>
  </si>
  <si>
    <t>REGER ORQUESTRA SINFOMICA TATUÍ</t>
  </si>
  <si>
    <t>Inicio:30/05/2022     Termino: 01/06/2022</t>
  </si>
  <si>
    <t>GABRIEL JOSE LEVY 06414860816</t>
  </si>
  <si>
    <t>CURSO DE FORMAÇÃO DE EDUCADORES MUSICAIS.</t>
  </si>
  <si>
    <t xml:space="preserve">VICTOR FERRARI 42586266862 - ME </t>
  </si>
  <si>
    <t>PRODUTOR PEDAGOGICO</t>
  </si>
  <si>
    <t>Inicio:06/06/2022     Termino: 20/08/2022</t>
  </si>
  <si>
    <t xml:space="preserve">FELIPE KARAM DOMINGUES ALVES ME - 98105540010 </t>
  </si>
  <si>
    <t>MASTER CASS  TATUÍ</t>
  </si>
  <si>
    <t>Inicio: 09/06/2022     Termino: 09/06/2022</t>
  </si>
  <si>
    <t xml:space="preserve">CLÁUDIO ROGÉRIO DA SILVA 14559945888 </t>
  </si>
  <si>
    <t>GRUPO MUSICAL ENCONTRAO MUICAIS</t>
  </si>
  <si>
    <t>PRODUTOR TEMPORARIO TATUÍ</t>
  </si>
  <si>
    <t>Inicio:02/06/2022     Termino: 10/06/2022</t>
  </si>
  <si>
    <t>MAURICIO GARCIA RODRIGUES 25974276841</t>
  </si>
  <si>
    <t>SPALLA PRODUCOES ARTISTICAS LTDA</t>
  </si>
  <si>
    <t>ARTISTA CONVIDADO CONCERTO  TATUÍ</t>
  </si>
  <si>
    <t>Inicio:01/06/2022     Termino: 08/06/2022</t>
  </si>
  <si>
    <t>A B PRODUCOES MUSICAIS E ARTISTICAS LTDA</t>
  </si>
  <si>
    <t>Inicio: 27/08/2022     Termino: 27/08/2022</t>
  </si>
  <si>
    <t>PADOVANI MUSIC LTDA</t>
  </si>
  <si>
    <t>LUTHERIA- NAIPE METAIS</t>
  </si>
  <si>
    <t>Inicio:18/07/2022     Termino: 31/07/2022</t>
  </si>
  <si>
    <t>NEIMAR DIAS PRODUCOES – ME</t>
  </si>
  <si>
    <t>MUSICO PARA APRESENTAÇÃO TATUÍ</t>
  </si>
  <si>
    <t>Inicio: 24/06/2022     Termino: 24/06/2022</t>
  </si>
  <si>
    <t>CLIMAARC PRESTACAO DE SERVICO EM AR CONDICIONADO EIRELI</t>
  </si>
  <si>
    <t>APARELHOS DE REFRIGERAÇÃO DE TATUI</t>
  </si>
  <si>
    <t>Inicio:20/06/2022     Termino: 22/06/2022</t>
  </si>
  <si>
    <t>ALVARO HENRIQUE DIAS LAGES</t>
  </si>
  <si>
    <t>OFICINA E MASTERCLASS TATUÍ</t>
  </si>
  <si>
    <t>B2 FINANCE CONSULTORIA EMPRESARIAL E GESTAO DE NEGOCIOS LTDA</t>
  </si>
  <si>
    <t>IMPLANTAÇÃO DA PLATAFORMA   DE   GESTÃO   INTEGRADA   (ERP)</t>
  </si>
  <si>
    <t>Inicio:30/05/2022     Termino: 29/05/2022</t>
  </si>
  <si>
    <t xml:space="preserve">PAULO IVAN DE GODOI ME - 26037493820 </t>
  </si>
  <si>
    <t>CONCERTO TATUÍ</t>
  </si>
  <si>
    <t>CAPTAÇÃO E TRATAMENTO DE SOM DE 9 CONCERTOS  DO CONSERVATÓRIO DE TATU</t>
  </si>
  <si>
    <t>Inicio:15/06/2022     Termino: 21/12/2022</t>
  </si>
  <si>
    <t>CRM INTELLIGENCE SERVICES EIRELI</t>
  </si>
  <si>
    <t>IMPLANTAÇÃO   E ASSINATURAMENSAL   DE   PLATAFORMA   DE   GESTÃO   INTEGRADA   (ERP)</t>
  </si>
  <si>
    <t>Inicio:30/05/2022     Termino: 29/05/2024</t>
  </si>
  <si>
    <t xml:space="preserve">JOÃO PAULO DOS SANTOS PRODUÇÕES ARTISTICAS - ME </t>
  </si>
  <si>
    <t>GRUPO MUSICAL FANDANGO DE CHILENA NO  ENCONTRO DE TRADIÇÕES DE TATUÍ</t>
  </si>
  <si>
    <t xml:space="preserve">TAPERA FD SERVICOS DE ARQUITETURA LTDA </t>
  </si>
  <si>
    <t>PROJETO ELETRICA, HUDRAULICA E ACESSIBILIDADE EDICAÇÕES TATUÍ</t>
  </si>
  <si>
    <t>Inicio:23/06/2022     Termino: 01/10/2022</t>
  </si>
  <si>
    <t xml:space="preserve">HOTEL DEL FIOL LTDA </t>
  </si>
  <si>
    <t>FORNECIMENTO DE HOSPEDAGEM SOB DEMANDA</t>
  </si>
  <si>
    <t>Inicio:20/06/2022    Termino:20/06/2023</t>
  </si>
  <si>
    <t>PONTUAL -15 DIAS APÓS A PREST. SERV</t>
  </si>
  <si>
    <t>ANDREIA SOARES FERREIRA CORTESE TATUI</t>
  </si>
  <si>
    <t>TODD WALDON MURPHYESTRANGEIRO</t>
  </si>
  <si>
    <t>Inicio:05/07/2022     Termino: 05/07/2022</t>
  </si>
  <si>
    <t xml:space="preserve">CASA DA LADEIRA ARTE E CULTURA LTDA – EPP. </t>
  </si>
  <si>
    <t>CURSO DE FORMAÇÃO EDUCAÇÃO MUSICAL</t>
  </si>
  <si>
    <t>Inicio:25/08/2022     Termino: 25/08/2022</t>
  </si>
  <si>
    <t>SAPIENSPLAN CONSULTORIA ORGANIZAL LTDA</t>
  </si>
  <si>
    <t xml:space="preserve">CONSULTORIA DIAGNÓSTICO E REFORMULAÇÃO DE ESTRUTURA E FLUXOS ORGANIZAÇÕES </t>
  </si>
  <si>
    <t>Inicio:26/06/2022    Termino: 31/12/2022</t>
  </si>
  <si>
    <t>DIEGO SOUZA GOMES DA CRUZ COSTA</t>
  </si>
  <si>
    <t>Inicio:06/07/2022     Termino: 06/07/2022</t>
  </si>
  <si>
    <t>FORNECIMENTO DE CARREGADORES, IMAGINE E ETHNO</t>
  </si>
  <si>
    <t>Inicio:01/07/2022   Termino: 13/08/2022</t>
  </si>
  <si>
    <t>MANUTENÇÃO DE TELHADO TATUÍ</t>
  </si>
  <si>
    <t>Inicio:20/06/2022   Termino: 06/09/2022</t>
  </si>
  <si>
    <t xml:space="preserve">10% ASS CTO E 90% APÓS TÉR. </t>
  </si>
  <si>
    <t xml:space="preserve">G C ROLAND AMBULANCIAS LTDA-EPP </t>
  </si>
  <si>
    <t>LOCAÇÃO DE AMBULANCIA</t>
  </si>
  <si>
    <t>Inicio:24/06/2022   Termino: 15/08/2022</t>
  </si>
  <si>
    <t>MASTERCLASS TATUÍ</t>
  </si>
  <si>
    <t>Inicio:01/07/2022     Termino: 01/07/2022</t>
  </si>
  <si>
    <t>AQUILES JOSE DE OLIVEIRA FANECO</t>
  </si>
  <si>
    <t>MASTERCLASS E CONCERTO TATUÍ</t>
  </si>
  <si>
    <t>Inicio:04/07/2022   Termino: 24/08/2022</t>
  </si>
  <si>
    <t>ROSSITZA SAVOVA</t>
  </si>
  <si>
    <t>Inicio:20/06/2022   Termino: 22/06/2022</t>
  </si>
  <si>
    <t>N/A</t>
  </si>
  <si>
    <t>GABRIELE LEITE</t>
  </si>
  <si>
    <t>PALESTRANTE E RECITAL TATUÍ</t>
  </si>
  <si>
    <t>Inicio:29/06/2022     Termino: 29/06/2022</t>
  </si>
  <si>
    <t>VITOR CASAGRANDE 40900143878</t>
  </si>
  <si>
    <t>CONCERTO GRUPO DE CHORO TATUÍ</t>
  </si>
  <si>
    <t>Inicio:28/06/2022     Termino: 28/06/2022</t>
  </si>
  <si>
    <t xml:space="preserve">CAMILO MACEDO DE OLIVEIRA 29420714861 </t>
  </si>
  <si>
    <t>CONCERTO GRUPO DE JAZZ TATUÍ</t>
  </si>
  <si>
    <t>Inicio:21/06/2022   Termino: 10/07/2022</t>
  </si>
  <si>
    <t>CARLOS ANTONIO MALAQUIAS 1343493300</t>
  </si>
  <si>
    <t>Inicio:04/07/2022     Termino: 04/07/2022</t>
  </si>
  <si>
    <t>WASSI CARNEIRO MOREIRA</t>
  </si>
  <si>
    <t>CONCERTO ORQUESTA SINFONICA TATUÍ</t>
  </si>
  <si>
    <t>Inicio:29/08/2022   Termino: 31/08/2022</t>
  </si>
  <si>
    <t>MASTER CLASS TATUÍ</t>
  </si>
  <si>
    <t xml:space="preserve">FELIPE PEREIRA TORRES - ME 38949752883 </t>
  </si>
  <si>
    <t>VEICULAÇÃO DE CARRO E MOTO PARA DIVULGAÇÃO TATUÍ</t>
  </si>
  <si>
    <t>Inicio:01/07/2022   Termino: 31/06/2022</t>
  </si>
  <si>
    <t xml:space="preserve">YGHOR BOY CARLOS DE LACERDA – ME  32314705874 </t>
  </si>
  <si>
    <t>Inicio:23/07/2022   Termino: 26/07/2022</t>
  </si>
  <si>
    <t>BAROSSI NAKAMURA ARQUITETOS LTDA</t>
  </si>
  <si>
    <t>PROJETO E ESTUDO CROMATICO NOVA IDENTIDADE VISUAL TATUÍ</t>
  </si>
  <si>
    <t>Inicio:01/07/2022   Termino: 10/08/2022</t>
  </si>
  <si>
    <t>NOTRE DAME INTERMICA SAUDE S.A</t>
  </si>
  <si>
    <t>ASSISTÊNCIA MÉDICA SEDE</t>
  </si>
  <si>
    <t>Inicio: 28/05/2018                          Termino: 01/09/2025</t>
  </si>
  <si>
    <t>LIMPEZA DE CAIXA DE ÁGUA TATUÍ</t>
  </si>
  <si>
    <t>Inicio:30/06/2022   Termino: 10/07/2022</t>
  </si>
  <si>
    <t>DESIGN EM VIDEO E FOTOGRAFIA TATUÍ</t>
  </si>
  <si>
    <t>Inicio:08/07/2022   Termino: 31/12/2022</t>
  </si>
  <si>
    <t>CONSULTORIA TÉCNICA GESTÃO DE PROJETOS E PLANEJAMENTO EDITAL DE EXECUÇÃO DE OBRAS TATUÍ</t>
  </si>
  <si>
    <t>Inicio: 09/07/2022     Termino: 30/04/2023</t>
  </si>
  <si>
    <t>LUIZA ROMAGNOLLO LORENZETTI 46263566809</t>
  </si>
  <si>
    <t>SOCIAL MEDIA PEDAGODA E DESEING GRAFICA NO 27º FETESP</t>
  </si>
  <si>
    <t>Inicio:10/07/2022   Termino: 10/08/2022</t>
  </si>
  <si>
    <t>IZABELLA GODOI BRANDI 4753699833</t>
  </si>
  <si>
    <t>FOTOGRAFO PARA ATENDER PROGRAMA CULTURAL TATUÍ</t>
  </si>
  <si>
    <t>Inicio:01/07/2022   Termino: 31/08/2022</t>
  </si>
  <si>
    <t>RODRIGO CALVO MORTE</t>
  </si>
  <si>
    <t>CURSO 12 HORAS TATUÍ</t>
  </si>
  <si>
    <t>Inicio:07/05/2022   Termino: 21/05/2022</t>
  </si>
  <si>
    <t>B2 FINANCE AUDITORIA E CONSULTORIA LTDA</t>
  </si>
  <si>
    <t>ASSINATURA MENSAL   DE   PLATAFORMA   DE   GESTÃO   INTEGRADA   (ERP)</t>
  </si>
  <si>
    <t>Inicio:30/05/2022   Termino: 29/05/2024</t>
  </si>
  <si>
    <t>PAULO ROGERIO RIBEIRO 12296012876</t>
  </si>
  <si>
    <t>KAIQUE REVOREDO WERNECK</t>
  </si>
  <si>
    <t>ALIMENTAÇÃO NO 27º FETESP</t>
  </si>
  <si>
    <t>Inicio:12/07/2022   Termino: 31/07/2022</t>
  </si>
  <si>
    <t>DOUGLAS EDUARDO BELAS HAMBURGUERIA BK-ME</t>
  </si>
  <si>
    <t xml:space="preserve">ASSOCIACAO CULTURAL CORPO RASTREADO </t>
  </si>
  <si>
    <t>APRESENTAÇÃO ESPETACULO FETESP</t>
  </si>
  <si>
    <t>Inicio:22/07/2022     Termino: 22/07/2022</t>
  </si>
  <si>
    <t>JUDSON FORLAN GONZAGA CABRAL</t>
  </si>
  <si>
    <t>OFICINA E MASTERCLASS FETESP</t>
  </si>
  <si>
    <t>Inicio:22/07/2022   Termino: 31/07/2022</t>
  </si>
  <si>
    <t>LUIZ ANTONIO VIEIRA</t>
  </si>
  <si>
    <t>Inicio:26/07/2022     Termino: 26/07/2022</t>
  </si>
  <si>
    <t>NÚCLEO DE INFORMAÇÃO E COORDENAÇÃO PO PONTO BR NIC BR</t>
  </si>
  <si>
    <t>DOMINIO EADCONSERVATORIODETATUI.ORG.BR</t>
  </si>
  <si>
    <t>Inicio:11/07/2022   Termino: 10/07/2024</t>
  </si>
  <si>
    <t>JULIANO APARECIDO DA SILVA BISTRO</t>
  </si>
  <si>
    <t>OUTRA MARGEM ARTE PRODUÇÃO LTDA</t>
  </si>
  <si>
    <t>CONCERTO FETESP TATTUÍ</t>
  </si>
  <si>
    <t>Inicio:31/07/2022     Termino: 31/07/2022</t>
  </si>
  <si>
    <t xml:space="preserve"> RUI ALEXANDRE KLEINER – ME 21627317899</t>
  </si>
  <si>
    <t>MUSICO CONVIDADO CONCERTO TATUÍ</t>
  </si>
  <si>
    <t>Inicio:26/06/2022   Termino: 26/06/2022</t>
  </si>
  <si>
    <t>LIGIA HELENA DE ALMEIDA</t>
  </si>
  <si>
    <t>FORMADORA PARA FETESP</t>
  </si>
  <si>
    <t>GRUPO TEATRAL MAGITUL</t>
  </si>
  <si>
    <t>Inicio:27/07/2022   Termino: 27/07/2022</t>
  </si>
  <si>
    <t>CEUMAR COELHO</t>
  </si>
  <si>
    <t>CONCERTO JUNTO AO GRUPO DE MUSICA RAIZ TATUÍ</t>
  </si>
  <si>
    <t>Inicio:18/08/2022   Termino: 20/08/2022</t>
  </si>
  <si>
    <t>BRUNO AUGUSTO SILVEIRA</t>
  </si>
  <si>
    <t>IMPRESSÃO DE MIDIAS VISUAIS SOB DEMANDA</t>
  </si>
  <si>
    <t>Inicio:01/08/2022   Termino: 31/07/2023</t>
  </si>
  <si>
    <t xml:space="preserve">CREDENCIAMENTO FOTOGRAFO </t>
  </si>
  <si>
    <t>Inicio:01/08/2022   Termino: 31/07/2024</t>
  </si>
  <si>
    <t xml:space="preserve">PETERSON CRISTIANO PAES DE CAMPOS 32323802801 </t>
  </si>
  <si>
    <t xml:space="preserve">SERGIO CRUZ LAURINDO </t>
  </si>
  <si>
    <t>PRODUÇÃO DE 50 CAMISETAS FESTIVAL FETESP</t>
  </si>
  <si>
    <t>Inicio:18//07/2022   Termino: 22/07/2022</t>
  </si>
  <si>
    <t>PRODUÇÃO GRÁFICA SOB DEMANDA</t>
  </si>
  <si>
    <t>RD GESTÃO E SISTEMAS S.A</t>
  </si>
  <si>
    <t>PLATAFORMA DE DISPARO DE E-MAIL</t>
  </si>
  <si>
    <t>Inicio:19/07/2022   Termino: 18/07/2023</t>
  </si>
  <si>
    <t xml:space="preserve">ALEX SANDRO BRASIL </t>
  </si>
  <si>
    <t>PRODUÇÃO GRAFICA PARA PRODUÇÃO DE  JORNAL DIVULGAÇÃO FESTIVAL FETESP</t>
  </si>
  <si>
    <t>Inicio:21/07/2022  Termino:01/08/2022</t>
  </si>
  <si>
    <t>PRODUTORA DE CONTEÚDO</t>
  </si>
  <si>
    <t>Inicio: 01/08/2022             Termino: 31/12/2021</t>
  </si>
  <si>
    <t>VITOR MARINHO FAGUNDES VASCONCELOS DE MEDEIROS 06549516404</t>
  </si>
  <si>
    <t xml:space="preserve">CONCERTO GRUPO ARTISTICO </t>
  </si>
  <si>
    <t>Inicio:21/08/2022  Termino:25/08/2022</t>
  </si>
  <si>
    <t>ALBERT SAVINO KHATTAR</t>
  </si>
  <si>
    <t>MÚSICO CONVIDADO PARA APRESENTAR COM A BANDA SINFÔNIA</t>
  </si>
  <si>
    <t>Inicio:22/07/2022  Termino:24/07/2022</t>
  </si>
  <si>
    <t>MARCO ANTONIO BERNARDO</t>
  </si>
  <si>
    <t xml:space="preserve">CURSO INTRODUÇÃO AO PIANO </t>
  </si>
  <si>
    <t>Inicio:16/08/2022      Termino: 06/12/2022</t>
  </si>
  <si>
    <t>Inicio:01/08/2022      Termino: 31/07/2024</t>
  </si>
  <si>
    <t>AICHA ALVES ROCHA DO NASCIMENTO 33934434886</t>
  </si>
  <si>
    <t>CURSO DE ARTES CENICAS TATUÍ</t>
  </si>
  <si>
    <t>Inicio:16/08/2022      Termino: 27/09/2022</t>
  </si>
  <si>
    <t>ADRIANO GIANOLLA BEZERRA 12301076814</t>
  </si>
  <si>
    <t xml:space="preserve">DAIANE AMORIM AGUILERA 43022802803 </t>
  </si>
  <si>
    <t>Inicio:16/08/2022      Termino: 11/09/2022</t>
  </si>
  <si>
    <t xml:space="preserve">CINTIA PAIVA GOMES DE MACENA 10941965767 </t>
  </si>
  <si>
    <t>REVISÃO DE TEXTOS E MATERIAIS TEXTUAIS QUANDO A EQUIPE DE COMUNICAÇÃO</t>
  </si>
  <si>
    <t>Inicio:08/08/2022      Termino: 07/08/2023</t>
  </si>
  <si>
    <t>REFORMA DE POLTRONA TEATRO PROCOPIO FERREIRA</t>
  </si>
  <si>
    <t>Inicio:08/08/2022      Termino: 08/11/2022</t>
  </si>
  <si>
    <t>SEGURO PREDIAL DAS UNIDADES I E II DE TATUÍ</t>
  </si>
  <si>
    <t>Inicio:29/07/2022      Termino: 28/07/2023</t>
  </si>
  <si>
    <t xml:space="preserve">ELABORAÇÃO, COMPATIBILIZAÇÃO E ENTREGA DE PROJETOS TÉCNICOS REFERENTES AO PRÉDIODO ALOJAMENTO DE ESTUDANTES DO CONSERVATÓRIO DE TATUÍ
</t>
  </si>
  <si>
    <t>Inicio:08/09/2022      Termino: 02/12/2022</t>
  </si>
  <si>
    <t>LG INFORMÁTICA S/A</t>
  </si>
  <si>
    <t xml:space="preserve">CONTRATAÇÃO DE LICENÇAS DE USO DE SOFTWARE DE GESTÃO DE PESSOAS  </t>
  </si>
  <si>
    <t>Inicio:03/05/2022      Termino: 04/05/2025</t>
  </si>
  <si>
    <t>JOÃO MARIA DA SILVA JUNIOR 06597337815</t>
  </si>
  <si>
    <t>FOTOGRAFO ATUAR CENA PEDAGOGO FETESP</t>
  </si>
  <si>
    <t>Inicio:22/07/2022      Termino: 31/07/2022</t>
  </si>
  <si>
    <t xml:space="preserve">ARUANDA MUNDI CULTURA, ARTE E ENTRETENIMENTO LTDA </t>
  </si>
  <si>
    <t>Inicio:15/08/2022      Termino: 03/08/2022</t>
  </si>
  <si>
    <t>SERGIO PAULO HESSEL</t>
  </si>
  <si>
    <t>INSTALAÇÃO DE INSULFILM TATUÍ</t>
  </si>
  <si>
    <t>Inicio:17/09/2022      Termino: 16/09/2022</t>
  </si>
  <si>
    <t xml:space="preserve">CAETANO DE TATUI MATERIAIS PARA CONSTRUCAO LTDA </t>
  </si>
  <si>
    <t xml:space="preserve">FORNECIMENTO DE MATERIAL DE MANUTENÇÃO CIVIL </t>
  </si>
  <si>
    <t>Inicio:17/09/2022      Termino: 16/09/2023</t>
  </si>
  <si>
    <t>PAVANELLI MATERIAS PARA CONSTRUÇÃO LTDA</t>
  </si>
  <si>
    <t xml:space="preserve">GRANTEL COMERCIO DE MATERIAL PARA CONSTRUCAO LTDA </t>
  </si>
  <si>
    <t xml:space="preserve">J C M PRODUCOES CULTURAIS LTDA </t>
  </si>
  <si>
    <t>CURSO DE FORMAÇÃO PARA EDUCAÇÃO MUSICAL TATUÍ</t>
  </si>
  <si>
    <t>Inicio:27/08/2022   Termino: 27/08/2022</t>
  </si>
  <si>
    <t>ATO CRIATIVO CONSULTORIA E EVENTOS LTDA</t>
  </si>
  <si>
    <t>LIVIA SCARINCI NESTROVSKI 35701830845</t>
  </si>
  <si>
    <t xml:space="preserve">APRESENTAÇÃO MUSIDICA TEATRO PROCÓPIO FERREIRA </t>
  </si>
  <si>
    <t xml:space="preserve">Inicio:16/09/2022     Termino: 16/09/2022 </t>
  </si>
  <si>
    <t>CURSO LIVRE CANTOS DE TRABALHO TATUÍ</t>
  </si>
  <si>
    <t>Inicio:02/09/2022      Termino: 16/09/2022</t>
  </si>
  <si>
    <t>EZZE SEGUROS S.A</t>
  </si>
  <si>
    <t>SEGURO DE VIDA SUSTENIDOS E TATUÍ</t>
  </si>
  <si>
    <t>Inicio:31/07/2022      Termino: 31/07/2023</t>
  </si>
  <si>
    <t>CREDENCIAMENTO TRANSPORTADORA DE BENS</t>
  </si>
  <si>
    <t>Inicio:20/08/2022      Termino: 19/04/2024</t>
  </si>
  <si>
    <t xml:space="preserve">PACER LOGISTICA S.A. </t>
  </si>
  <si>
    <t>RHENKER TRANSPORTE RODOVIARIO DE CARGA EIRELI-ME</t>
  </si>
  <si>
    <t xml:space="preserve">SENSITIVE TRANSPORTES LTDA </t>
  </si>
  <si>
    <t>SULAMITA DAMARIS OKATI GOMES 09931060808</t>
  </si>
  <si>
    <t>FORNECIMENTO CHAVEIRO TATUÍ</t>
  </si>
  <si>
    <t xml:space="preserve">LEANDRO CANDIDO DE OLIVEIRA 31600489850 </t>
  </si>
  <si>
    <t>APRESENTAÇÃO DE CLUBE DE CHORO TATUÍ</t>
  </si>
  <si>
    <t>Inicio:02/09/2022     Termino: 02/09/2022</t>
  </si>
  <si>
    <t xml:space="preserve">ROGERIO SOARES DE SOUSA 06777736689 </t>
  </si>
  <si>
    <t>PALESTRA NA 8ª SEMANA DE PERFORMANCE TATUÍ</t>
  </si>
  <si>
    <t>Inicio:31/08/2022     Termino:31/08/2022</t>
  </si>
  <si>
    <t xml:space="preserve">CRISTIAN LOURENCO CORREIA DA SILVA 45973434826 </t>
  </si>
  <si>
    <t>CURSO DE ARTES CÊNICAS 2022</t>
  </si>
  <si>
    <t>Inicio:01/09/2022      Termino: 07/11/2022</t>
  </si>
  <si>
    <t>ALEXANDRE PEREIRA DA SILVA - MARKETING PROMOCIONAL -ME</t>
  </si>
  <si>
    <t>APRESENTAÇÃO 8ª SEMANA DE PERFORMANCE TATUÍ</t>
  </si>
  <si>
    <t>Inicio:01/09/2022      Termino: 31/08/2024</t>
  </si>
  <si>
    <t xml:space="preserve">RAFAELA DURIA CAVALHEIRO 42773801822 </t>
  </si>
  <si>
    <t>Inicio:02/09/2022     Termino:02/09/2022</t>
  </si>
  <si>
    <t xml:space="preserve">COOPERATIVA UNIAO SERV DOS TAXISTAS AUTONOMOS DE S.P. </t>
  </si>
  <si>
    <t>ISABEL MOTA KANJI 25281660870</t>
  </si>
  <si>
    <t>MASTER CLASS PARA 8ª SEMANA DE PRFORMANCE HISTORICA TATUÍ</t>
  </si>
  <si>
    <t>Inicio:01/09/2022     Termino:01/09/2022</t>
  </si>
  <si>
    <t>CONTRATAÇÃO DE CLARENTISTA - OPERA DOMITILA</t>
  </si>
  <si>
    <t>Inicio:10/09/2022     Termino:10/09/2022</t>
  </si>
  <si>
    <t>DIREÇÃO MUSICAL - ÓPERA DOMITILA</t>
  </si>
  <si>
    <t>TONARTE PROMOCOES E PRODUCOES ARTISTICAS LTDA</t>
  </si>
  <si>
    <t>03 LICENÇA DO SERVIÇO ZOOM</t>
  </si>
  <si>
    <t>Inicio:17/08/2022      Termino: 16/08/2023</t>
  </si>
  <si>
    <t>DOMINIOS AAPG.COM.BR</t>
  </si>
  <si>
    <t>Inicio:29/08/2022      Termino: 28/08/2023</t>
  </si>
  <si>
    <t>MUSICO CONVIDADO PARA ATUAR GRUPO JAZZ</t>
  </si>
  <si>
    <t>Inicio:01/09/2022      Termino: 23/12/2022</t>
  </si>
  <si>
    <t xml:space="preserve"> HUMALOGIC TREINAMENTO</t>
  </si>
  <si>
    <t>CONSULTORIA PARA DESENVOLVIMENTO RECURSOS HUMANOS</t>
  </si>
  <si>
    <t>Inicio:02/09/2022      Termino: 01/09/2023</t>
  </si>
  <si>
    <t>FRANCISCO ALBERTO GOMES DE LIMA</t>
  </si>
  <si>
    <t>CONSULTORIA PARA IMPLANTAÇÃO DE GESTÃO INTEGRA DO SAP</t>
  </si>
  <si>
    <t>Inicio:01/09/2022      Termino: 28/02/2023</t>
  </si>
  <si>
    <t>DANIEL MURRAY SANTANA DE VASCONCELLOS</t>
  </si>
  <si>
    <t>Inicio:09/09/2022     Termino:09/09/2022</t>
  </si>
  <si>
    <t>REFORMA DE SOFA TATUÍ</t>
  </si>
  <si>
    <t>Inicio:21/09/2022      Termino: 20/10/2022</t>
  </si>
  <si>
    <t xml:space="preserve">JUDSON FORLAN GONZAGA CABRAL 04177411469 </t>
  </si>
  <si>
    <t>CURSO DE APERFEIÇOAMENTO TATUÍ</t>
  </si>
  <si>
    <t>Inicio:12/08/2022      Termino: 28/11/2022</t>
  </si>
  <si>
    <t>MUSICISTA PIANISTA PARA A ÓPERA DOMITILA</t>
  </si>
  <si>
    <t>MÚSICO/REGENTE PARA MASTER CLASS E PARTICIPAÇÃO DO CONCERTO DO CORO ARTÍSTICO</t>
  </si>
  <si>
    <t>Inicio:13/10/2022      Termino: 15/10/2022</t>
  </si>
  <si>
    <t>FELIPE MARQUES DE MENEZES - ME</t>
  </si>
  <si>
    <t>MASTECLASS PARA O GRPO DO 1º NO DE ARTES CÊNICAS</t>
  </si>
  <si>
    <t>Inicio:03/10/2022      Termino: 07/10/2022</t>
  </si>
  <si>
    <t>APRESENTAÇÃO COM OS GRUPOS ARTÍSTICOS BIG BAND E ORQUESTRA SINFÔNICA</t>
  </si>
  <si>
    <t>Inicio:24/10/2022      Termino: 26/10/2022</t>
  </si>
  <si>
    <t>HECTOR PACE PRODUCOES ARTISTICAS LTDA</t>
  </si>
  <si>
    <t>SOPRANO PARA ÓPERA DOMITILA</t>
  </si>
  <si>
    <t>RITA DE CASSIA DOS REIS MOURA (PAULO MOURA)</t>
  </si>
  <si>
    <t>PROFESSOR/REGENTE PARA ENCONTRO DE CORAIS</t>
  </si>
  <si>
    <t>Inicio:17/09/2022     Termino:17/09/2022</t>
  </si>
  <si>
    <t xml:space="preserve">ESTUDIO MONTEVERDI LTDA-ME </t>
  </si>
  <si>
    <t xml:space="preserve"> ARRANJO DO CONCERTO DA ORQ.SINFÔNICA JUNTO A BIG BAND.</t>
  </si>
  <si>
    <t>Inicio:26/09/2022     Termino:26/09/2022</t>
  </si>
  <si>
    <t xml:space="preserve">LIVIA IMPERIO DE FREITAS-ME </t>
  </si>
  <si>
    <t>CONTRATAÇÃO DA DIRETORA GEORGIA PARASKEVI</t>
  </si>
  <si>
    <t>Inicio:25/09/2022     Termino:25/09/2022</t>
  </si>
  <si>
    <t>50% ASS CTO E 50% 07 DIAS APÓS A PREST.</t>
  </si>
  <si>
    <t>MONICA THIELE WAGHABI-ME</t>
  </si>
  <si>
    <t>CONTRATAÇÃO DE PROFA.COMO APRESENTADORA DO LIVRO SAMUEL KERR</t>
  </si>
  <si>
    <t>J.VICTOR DE OLIVEIRA-TOPOGRAFIA</t>
  </si>
  <si>
    <t>LEVANTAMENTO TOPOGRÁFICO ALOJAMENTO</t>
  </si>
  <si>
    <t>Inicio:19/09/2022      Termino: 18/10/2022</t>
  </si>
  <si>
    <t xml:space="preserve">FERNANDO COSSULIN AMADEU - EIRELI </t>
  </si>
  <si>
    <t>TRANSPORTE DE PESSOAS ENCONTRO DE CORAIS</t>
  </si>
  <si>
    <t>MUSICO CONVIDADO PARA ATUAR BANDA SINFÔNICA</t>
  </si>
  <si>
    <t>Inicio:21/09/2022      Termino: 21/11/2022</t>
  </si>
  <si>
    <t xml:space="preserve"> CREDENCIAMENTO DE SERVIÇOS GRAFICOS </t>
  </si>
  <si>
    <t>Inicio:17/09/2022      Termino: 16/09/2024</t>
  </si>
  <si>
    <t xml:space="preserve">INTERFILL INDUSTRIA GRAFICA EIRELI </t>
  </si>
  <si>
    <t>STIGRAF ARTES GRAFICAS E EDITORA LTDA</t>
  </si>
  <si>
    <t>HENRIQUE ARAUJO DO NASCIMENTO</t>
  </si>
  <si>
    <t>MUSICO E GRUPO PARA PARTICIAR DO CLUBE DO CHORO</t>
  </si>
  <si>
    <t>Inicio:21/10/2022     Termino:21/10/2022</t>
  </si>
  <si>
    <t>BERKLEY INTERNATIONAL DO BRASIL SEGUROS S.A</t>
  </si>
  <si>
    <t>SEGURO DE RESPONSABILIDADE CIVIL DIRETORES</t>
  </si>
  <si>
    <t>Inicio:24/08/2022      Termino: 24/08/2023</t>
  </si>
  <si>
    <t>25/09, 25/10, 25/11 E 25/12</t>
  </si>
  <si>
    <t>IANCA DE ALMEIDA CAMPOS-ME</t>
  </si>
  <si>
    <t>TROMPETISTAPARA GRAVAÇÃO COM A BANDA SINFÔNICA</t>
  </si>
  <si>
    <t>Inicio:21/09/2022      Termino: 24/09/2022</t>
  </si>
  <si>
    <t>IGOR DAMIÃO GRACIANO</t>
  </si>
  <si>
    <t>APRESENTAÇÃO GRUPO MUSICAL ALÁFIA</t>
  </si>
  <si>
    <t>Inicio:23/09/2022     Termino:23/09/2022</t>
  </si>
  <si>
    <t xml:space="preserve">AUDILINK &amp; CIA. AUDITORES </t>
  </si>
  <si>
    <t>AUDITORIA DO BALANCO 2022</t>
  </si>
  <si>
    <t>Inicio:26/09/2022      Termino: 20/02/2023</t>
  </si>
  <si>
    <t>OPINIAO ARTES LTDA -ME</t>
  </si>
  <si>
    <t>Inicio:29/09/2022     Termino:29/09/2022</t>
  </si>
  <si>
    <t>ROBERTA DO AMARAL FORTE 15698626804-ME</t>
  </si>
  <si>
    <t>CURSO DE FORMAÇÃO PARA ÁREA DE EDUCAÇÃO MUSICAL</t>
  </si>
  <si>
    <t xml:space="preserve">Inicio:01/10/2022     Termino:01/10/2022 </t>
  </si>
  <si>
    <t>MUSICO CONVIDADO PARA CONSERTO COM A BANDA SINFÔNICA</t>
  </si>
  <si>
    <t>Inicio:21/09/2022      Termino: 21/09/2022</t>
  </si>
  <si>
    <t>CURSO DE APERFEIÇOAMENTO NA ÁRE DE ARTES CÊNICAS</t>
  </si>
  <si>
    <t xml:space="preserve">Inicio:27/09/2022     Termino:27/09/2022 </t>
  </si>
  <si>
    <t>50% NOVEMBRO E 50% DEZEMBRO 10 DIAS APÓS A PREST.</t>
  </si>
  <si>
    <t>WALLYSON PIEDADE RODRIGUES-ME</t>
  </si>
  <si>
    <t>AULAS PARA 1º ANO DO CURSO DE ARTES CÊNICAS 2022</t>
  </si>
  <si>
    <t xml:space="preserve">Inicio:03/10/2022     Termino:03/10/2022 </t>
  </si>
  <si>
    <t xml:space="preserve">PASSO DE ANJO PRODUCOES ARTISTICAS EIRELI </t>
  </si>
  <si>
    <t>MUSICO CONVIDADO PARA APRESENTAÇÃO COM A BANDA SINFÔNICA</t>
  </si>
  <si>
    <t xml:space="preserve">Inicio:17/10/2022     Termino:17/10/2022 </t>
  </si>
  <si>
    <t>PONTO DE BALA PRODUCOES E EDITORA MUSICAL EIRELI</t>
  </si>
  <si>
    <t xml:space="preserve">APRESENTAÇÃO MUSICAL ZECA BALEIRO </t>
  </si>
  <si>
    <t xml:space="preserve">Inicio:03/11/2022     Termino:03/11/2022 </t>
  </si>
  <si>
    <t>ANA CRISTINA ROSSETTO ROCHA</t>
  </si>
  <si>
    <t>MASTER CLASS E PALESTRA 8ª SEMANA DE PERFORMANCE</t>
  </si>
  <si>
    <t xml:space="preserve">Inicio:31/08/2022     Termino:31/08/2022 </t>
  </si>
  <si>
    <t>TRANSPORTE DE GRUPOS PARA APRESENTAÇÃO</t>
  </si>
  <si>
    <t xml:space="preserve">Inicio:16/09/2022     Termino:16/09/2022 </t>
  </si>
  <si>
    <t>PRÉ-PRODUÇÃO, PRODUÇÃO E PÓS-PRODUÇÃO DE EVENTOS ARTISTICOS E PEDAGÓGICAS</t>
  </si>
  <si>
    <t>REGISTROS DE AUDIVISUAIS TATUÍ</t>
  </si>
  <si>
    <t>Inicio:28/09/2022      Termino: 31/12/2022</t>
  </si>
  <si>
    <t xml:space="preserve">TOKIO MARINE SEGURADORA S.A. </t>
  </si>
  <si>
    <t>SEGURO DE RESPONSABILIDADE SUSTENIDOS</t>
  </si>
  <si>
    <t>Inicio:28/09/2022      Termino: 28/09/2023</t>
  </si>
  <si>
    <t>MASTER CLASS</t>
  </si>
  <si>
    <t xml:space="preserve">Inicio:05/10/2022     Termino:05/10/2022 </t>
  </si>
  <si>
    <t xml:space="preserve">FILMES DO CAIXOTE LTDA </t>
  </si>
  <si>
    <t>CURSO LIVRE ARTES CêNICAS</t>
  </si>
  <si>
    <t>Inicio:06/10/2022      Termino: 01/12/2022</t>
  </si>
  <si>
    <t>RUBEN RICARDO ZUNIGA ROJAS-ME</t>
  </si>
  <si>
    <t>MUSICO CONVIDADO PARA APRESENTAÇÃO COM GRUPO DE PERCURSSÃO.</t>
  </si>
  <si>
    <t xml:space="preserve">Inicio:26/10/2022     Termino:26/10/2022 </t>
  </si>
  <si>
    <t>AQUILES NEVES DE MORAES</t>
  </si>
  <si>
    <t>APRESENTAÇÃO DE DUO COM O GRUPODE CHORO</t>
  </si>
  <si>
    <t>Inicio:19/12/2022      Termino: 21/12/2022</t>
  </si>
  <si>
    <t xml:space="preserve">CURSO PARA INICIAÇÃO ARTES CÊNICAS </t>
  </si>
  <si>
    <t>Inicio:18/10/2022      Termino: 06/12/2022</t>
  </si>
  <si>
    <t>50% NOVEMBRO E 50% 10 DEZEMBRO DIAS APÓS A PREST.</t>
  </si>
  <si>
    <t>EDIANE DE ANDRADE 37532077802 -ME</t>
  </si>
  <si>
    <t xml:space="preserve">MODELAGEM E CONFECÇÃO DE FIGURINOS </t>
  </si>
  <si>
    <t xml:space="preserve">Inicio:07/10/2022     Termino:07/10/2022 </t>
  </si>
  <si>
    <t>60% ASS CTO E 40% 10 DIAS APÓS A PREST.</t>
  </si>
  <si>
    <t xml:space="preserve">L. FULCO PINTURAS LTDA </t>
  </si>
  <si>
    <t>PINTURA EXTERNA DAS UNIDADES I,II E III</t>
  </si>
  <si>
    <t>Inicio:31/10/2022      Termino:28/02/2023</t>
  </si>
  <si>
    <t>CONFORME CRONOGRAMA</t>
  </si>
  <si>
    <t xml:space="preserve">FIGURINISTA </t>
  </si>
  <si>
    <t xml:space="preserve">Inicio:19/10/2022     Termino:19/10/2022 </t>
  </si>
  <si>
    <t>50% OUTUBRO E 50% DEZEMBRO 10 DIAS APÓS PREST. SERV.</t>
  </si>
  <si>
    <t>AULAS DE ARTES CIRCENCES</t>
  </si>
  <si>
    <t xml:space="preserve">Inicio:18/10/2022     Termino:18/10/2022 </t>
  </si>
  <si>
    <t>TRUST TEAM MARKETING PROMOCIONAL E EVENTOS LTDA</t>
  </si>
  <si>
    <t>APRESENTAÇÃO MUSICAL GRUPO PIANOORQUESTRA</t>
  </si>
  <si>
    <t xml:space="preserve">Inicio:20/10/2022     Termino:20/10/2022 </t>
  </si>
  <si>
    <t>J G GALVAO DOMENCIANO -ME</t>
  </si>
  <si>
    <t>PALESTRA PARA SEMANA DE VIOLÃO</t>
  </si>
  <si>
    <t>PULSES SERVICOS DIGITAIS S.A</t>
  </si>
  <si>
    <t>SISTEMA DE AVALIAÇÃO DE DESEMPENHO</t>
  </si>
  <si>
    <t>Inicio:05/11/2022      Termino:04/11/2023</t>
  </si>
  <si>
    <t xml:space="preserve">FRAN TURISMO LTDA </t>
  </si>
  <si>
    <t>TRANSPORTE PARA MAESTRO SPOK</t>
  </si>
  <si>
    <t xml:space="preserve">Inicio:16/10/2022     Termino:16/10/2022 </t>
  </si>
  <si>
    <t xml:space="preserve">RENATO ALVES DA SILVA 03355124702 </t>
  </si>
  <si>
    <t>PALESTRANTE E PARTICIPAÇÃO COMOJURDADA SEMANA DE VIOLÃO</t>
  </si>
  <si>
    <t xml:space="preserve">Inicio:27/10/2022     Termino:27/10/2022 </t>
  </si>
  <si>
    <t xml:space="preserve">ELODIE BOUNY 06073092709 </t>
  </si>
  <si>
    <t>PALESTRANTE PARA SEMANA DO VIOLÃO</t>
  </si>
  <si>
    <t xml:space="preserve">FRANCISCO VIDAL LEMES 34015979818 </t>
  </si>
  <si>
    <t>REALIZAÇÃO DE RECITAL PARA SEMANA DO VIOLÃO</t>
  </si>
  <si>
    <t>FL PRODUÇÕES MUSICAIS LTDA</t>
  </si>
  <si>
    <t>VIOLINISTA CONVIDADO PARA MASTERCLASS, RECITAL E PARTICIPAR DA BANCA DE JURADOS DO CONCURSO INTERNO DE VIOLÃO</t>
  </si>
  <si>
    <t>ASSOCIAÇÃO NEWRT DE PREST.DE SERVIÇOS ARTISTICOS E CULTURAIS</t>
  </si>
  <si>
    <t>ARTE EDUCADOR PARA PREPARAÇÃO DA ÓPERA A NOITE DE SÃO JOÃO</t>
  </si>
  <si>
    <t xml:space="preserve">Inicio:28/10/2022     Termino:28/10/2022 </t>
  </si>
  <si>
    <t>EDINEIA OLIVEIRA - CANTO LIRICO LTDA</t>
  </si>
  <si>
    <t>JURADA PARA COMPOR A BANCA DO 1º CONCURSO JOAQUINA LAPINHA</t>
  </si>
  <si>
    <t xml:space="preserve">MARIA EUGENIA GUIMARAES CORTES 00339940808 </t>
  </si>
  <si>
    <t>ARTISTA CONVIDADA PARA COMPOR A BANCA AVALIADORA NO PREMIO BOLSISTA DESTAQUE 2022</t>
  </si>
  <si>
    <t>CRIAR E EXECUTAR PINTURA DE EMPENAS UNIDADE II</t>
  </si>
  <si>
    <t>Inicio:10/11/2022      Termino:31/12/2022</t>
  </si>
  <si>
    <t>50% ASS CTO E 50% 21 DIAS APÓS A PREST.</t>
  </si>
  <si>
    <t>FELIPE VENANCIO DE MORAES 36965689889</t>
  </si>
  <si>
    <t>JURADO PARA COMPOR A BANCA DO 1º CONCURSO JOAQUINA LAPINHA</t>
  </si>
  <si>
    <t xml:space="preserve">Inicio:22/10/2022     Termino:22/10/2022 </t>
  </si>
  <si>
    <t xml:space="preserve">VITOR DE AGUIAR PHILOMENO GOMES </t>
  </si>
  <si>
    <t>SC SERVICOS ARTISTICOS LTDA</t>
  </si>
  <si>
    <t xml:space="preserve">MLZ DA SILVA EVENTOS, GRAVACOES E TRANSPORTES </t>
  </si>
  <si>
    <t>JURADOS PARA CONCURSO DE PIANO E CONCERTO</t>
  </si>
  <si>
    <t xml:space="preserve">MARIA BERENICE SIMOES DE ALMEIDA 08675487894 </t>
  </si>
  <si>
    <t>CURSO ONLINE PARA FORMAÇÃO DE EDUCADORES MUSICAIS</t>
  </si>
  <si>
    <t xml:space="preserve">Inicio:05/11/2022     Termino:05/11/2022 </t>
  </si>
  <si>
    <t xml:space="preserve">IDEA - IMPORTACAO,EDICAO,COMERCIO E PRODUCAO ARTISTICA LTDA </t>
  </si>
  <si>
    <t>DIRETORA, PARA DIRIGIR A OPERA A NOITE DE SÃO JOÃO</t>
  </si>
  <si>
    <t>FUJINAMI PRODUÇÕES LTDA</t>
  </si>
  <si>
    <t>CAMERATA DE VIOLOES TATUÍ</t>
  </si>
  <si>
    <t>Inicio:24/11/2022      Termino:25/11/2022</t>
  </si>
  <si>
    <t>MARITACA PRODUCOES ARTISTICAS LTDA</t>
  </si>
  <si>
    <t>APRESENTAÇÃSO GRUPO DE JAZZ TATUÍ</t>
  </si>
  <si>
    <t>Inicio:08/11/2022      Termino:22/11/2022</t>
  </si>
  <si>
    <t>MENDES PEREIRA &amp; CASTILHOS ADVOGADOS</t>
  </si>
  <si>
    <t>ASSESSORIA CONSULTIVA E CONTENCIOSA NA ÁREA TRABALHISTA</t>
  </si>
  <si>
    <t>Inicio:05/11/2022      Termino:04/11/2024</t>
  </si>
  <si>
    <t>A.V.N GRANDO DESIGN</t>
  </si>
  <si>
    <t>DESIGN GRÁFICO TATUÍ</t>
  </si>
  <si>
    <t>Inicio:24/10/2022      Termino:31/12/2022</t>
  </si>
  <si>
    <t>ROGÉRIO DONISETE LEITE DE ALMEIDA</t>
  </si>
  <si>
    <t>Inicio:17/11/2022      Termino:16/02/2023</t>
  </si>
  <si>
    <t>SERVIÇO DE SERRALHERIA CONFECÇÃO BIOMBOS</t>
  </si>
  <si>
    <t xml:space="preserve">Inicio:24/10/2022     Termino:24/10/2022 </t>
  </si>
  <si>
    <t xml:space="preserve">KARIN FERNANDES BRAGA GUIMARAES </t>
  </si>
  <si>
    <t>RECITAL PARA SEMANA DE MÚSICA</t>
  </si>
  <si>
    <t>ARTISTA CONVIDADA PARA COMPOR A BANCA AVALIADORA DO PREMIO BOLSISTA DESTAQUE 2022</t>
  </si>
  <si>
    <t xml:space="preserve">Inicio:07/11/2022     Termino:07/11/2022 </t>
  </si>
  <si>
    <t>IN TEMPORI PRODUÇÕES ARTÍSTICAS EIRELI</t>
  </si>
  <si>
    <t xml:space="preserve">AIKA SHIMADA 23744027899 </t>
  </si>
  <si>
    <t>ARTISTA CONVIDADA PARA CONCERTO COM A BIG BAND</t>
  </si>
  <si>
    <t xml:space="preserve">Inicio:06/12/2022     Termino:06/12/2022 </t>
  </si>
  <si>
    <t xml:space="preserve">AMALIA FRANCISCA DE VINCENZO PRODUCOES </t>
  </si>
  <si>
    <t xml:space="preserve">Inicio:08/11/2022     Termino:08/11/2022 </t>
  </si>
  <si>
    <t>AULAS SUPORTE BOLSISTA TATUÍ</t>
  </si>
  <si>
    <t>Inicio:03/10/2022      Termino:10/10/2022</t>
  </si>
  <si>
    <t xml:space="preserve">REGIA MUSICA PRODUCOES ARTISTICO CULTURAIS LTDA </t>
  </si>
  <si>
    <t>JURADA BANCA DO 17º CONCURSO PIANO</t>
  </si>
  <si>
    <t xml:space="preserve">Inicio:21/10/2022    Termino:21/10/2022   </t>
  </si>
  <si>
    <t xml:space="preserve">CASA MALAGUETA SERVICOS CENOTECNIA E CENOGRAFIA LTDA. </t>
  </si>
  <si>
    <t>ELABORAÇÃO, CONCEPÇÃO E EXECUÇÃO DE UM PROJETO DE CENOGRAFIA PARA A ÓPERA “ NOITE DE SÃO JOÃO</t>
  </si>
  <si>
    <t xml:space="preserve">Inicio:01/11/2022     Termino:01/11/2022 </t>
  </si>
  <si>
    <t>Inicio: 07/11/2022     Termino: 07/11/2022</t>
  </si>
  <si>
    <t>GRUPO CUPUACU CENTRO DE EST. DE DANCAS POP.BRASILEIRAS</t>
  </si>
  <si>
    <t>APRESENTAÇÃO ARTISTICAS PEDAGOGICAS TATUÍ</t>
  </si>
  <si>
    <t>Inicio: 04/11/2022     Termino: 04/11/2022</t>
  </si>
  <si>
    <t xml:space="preserve">GERALDO RIBEIRO DA SILVA 00184810191 </t>
  </si>
  <si>
    <t>JURADO PARA BANCA AVALIADORA CONCUSODE VIOLÃO</t>
  </si>
  <si>
    <t>Inicio: 28/10/2022   Termino: 28/10/2022</t>
  </si>
  <si>
    <t>FORNECIMENTO DE MATERIAL E MÃO DE OBRA PARA INSTALAÇÃO DE POSTES DE MONITORAMENTO NO ALOJAMENTO.</t>
  </si>
  <si>
    <t>Inicio: 14/11/2022     Termino:14/11/2022</t>
  </si>
  <si>
    <t>50% ASS CTO E 50% 28 DIAS APÓS TER. PREST. SERV.</t>
  </si>
  <si>
    <t>ARTISTA CONVIDADO PARA COMPOR A BANCA AVALIADORA DO PREMIO BOLSISTA DESTAQUE 2022</t>
  </si>
  <si>
    <t xml:space="preserve">SX PRODUCOES CINEMATOGRAFICAS LTDA </t>
  </si>
  <si>
    <t>CONSULTORIA ESPECIALIZADA EM EDUCAÇÃO ESPECIAL</t>
  </si>
  <si>
    <t>Inicio: 06/10/2022    Termino: 06/10/2022</t>
  </si>
  <si>
    <t>NELSON DE FARIA NETO 33054717860 -ME</t>
  </si>
  <si>
    <t>TROMPISTA PARA GRAVAÇÃO COM A BANDA SINFÔNICA</t>
  </si>
  <si>
    <t>Inicio: 21/09/2022     Termino: 21/09/2022</t>
  </si>
  <si>
    <t xml:space="preserve">A S TRANSPORTES LTDA </t>
  </si>
  <si>
    <t>Inicio: 15/11/2022            Termino: 14/11/2024</t>
  </si>
  <si>
    <t xml:space="preserve">EXPRESSO AMARELINHO LTDA </t>
  </si>
  <si>
    <t>Inicio: 15/11/2022     Termino: 14/11/2024</t>
  </si>
  <si>
    <t>FRAN TURISMO LTDA</t>
  </si>
  <si>
    <t>MANUTENÇÃO KOMBI CYA7596</t>
  </si>
  <si>
    <t>Inicio: 15/11/2022     Termino: 15/11/2022</t>
  </si>
  <si>
    <t>RICARDO TEIXEIRA BOVO</t>
  </si>
  <si>
    <t>Inicio: 20/10/2022     Termino: 20/10/2022</t>
  </si>
  <si>
    <t xml:space="preserve">LUIZ GUILHERME POZZI 03266076923 </t>
  </si>
  <si>
    <t>PIANISTA CORREPETIDOR CONCURSO JOAQUINA LAPINHA</t>
  </si>
  <si>
    <t>Inicio: 11/11/2022     Termino: 111/11/2022</t>
  </si>
  <si>
    <t xml:space="preserve">TRANSPORTE DE PESSOAS </t>
  </si>
  <si>
    <t>Inicio: 11/11/2022     Termino: 11/11/2022</t>
  </si>
  <si>
    <t>Inicio: 09/11/2022     Termino: 08/11/2023</t>
  </si>
  <si>
    <t>ASSOCIAÇÃO CULTURAL E DESPORTIVA BANDEIRANTES</t>
  </si>
  <si>
    <t>AGÊNCIA PARA CONTRATAÇÃO DE APRENDIZ</t>
  </si>
  <si>
    <t>Inicio:07/10/2022     Termino: 06/10/2024</t>
  </si>
  <si>
    <t>DANIEL DOS SANTOS GONCALVES 32059376866</t>
  </si>
  <si>
    <t>MARIA CECILIA MOITA 07679027854</t>
  </si>
  <si>
    <t>CRM ASSESSORIA EM SISTEMAS LTDA</t>
  </si>
  <si>
    <t>CONSULTORIA PARAMETRIZAÇÕES E CORREÇÕES NO SISTEMA TOTVS RM</t>
  </si>
  <si>
    <t>Inicio: 30/09/2022     Termino: 31/12/2022</t>
  </si>
  <si>
    <t xml:space="preserve">ALLAN MARQUES MOREIRA 38974083841 </t>
  </si>
  <si>
    <t xml:space="preserve">SOLISTA PARA ÓPERA A NOITE DE SÃO JOÃO </t>
  </si>
  <si>
    <t>Inicio: 28/11/2022    Termino: 28/11/2022</t>
  </si>
  <si>
    <t xml:space="preserve">MARY JEANE LORENZETTI SOARES </t>
  </si>
  <si>
    <t>SERVIÇOS DE VIDRAÇARIA</t>
  </si>
  <si>
    <t>Inicio: 16/12/2022     Termino: 31/12/2022</t>
  </si>
  <si>
    <t xml:space="preserve">M &amp; K PROJETOS, COMERCIO E CONSULTORIA EM ARTE, EDUCACAO E CULTURA LTDA </t>
  </si>
  <si>
    <t>CURSO ON LINE FORMAÇÃO DE EDUCADORES MUSICAIS</t>
  </si>
  <si>
    <t>Inicio: 03/12/2022     Termino: 03/12/2022</t>
  </si>
  <si>
    <t>CECILIA FREITAS MASSA DE ALMEIDA</t>
  </si>
  <si>
    <t>PAULO GUSTAVO BOSISIO</t>
  </si>
  <si>
    <t>JURADO BANCA CONCURSO VIOLINO</t>
  </si>
  <si>
    <t>Inicio: 02/12/2022     Termino: 02/12/2022</t>
  </si>
  <si>
    <t xml:space="preserve">LUCIANO BOTELHO DA SILVA 03543046748 </t>
  </si>
  <si>
    <t>PRODUTOR DE SOM</t>
  </si>
  <si>
    <t>Inicio: 01/12/2022     Termino: 01/12/2022</t>
  </si>
  <si>
    <t xml:space="preserve">VIAÇÃO CALVIP LTDA </t>
  </si>
  <si>
    <t xml:space="preserve">ISAQUE PEREIRA DE OLIVEIRA 41819929850 </t>
  </si>
  <si>
    <t>Inicio: 28/11/2022     Termino: 07/12/2022</t>
  </si>
  <si>
    <t>Inicio: 02/12/2022     Termino: 04/12/2022</t>
  </si>
  <si>
    <t>AVE ALVES FERREIRA 40155065882</t>
  </si>
  <si>
    <t xml:space="preserve">ORADORA  DO  SEMINÁRIO POLÍTICA DE AÇÃO AFIRMATIVA </t>
  </si>
  <si>
    <t>Inicio: 21/11/2022    Termino: 21/11/2022</t>
  </si>
  <si>
    <t>RAPHAEL SAMPAIO MOREIRA MARINHO 40984794867</t>
  </si>
  <si>
    <t>MUSICISTA PARA CONCERTO COM A  BIG BAND</t>
  </si>
  <si>
    <t>Inicio: 06/12/2022     Termino: 06/12/2022</t>
  </si>
  <si>
    <t>CECCATO PRODUCOES E EXECUCOES ARTISTICAS</t>
  </si>
  <si>
    <t>JURADO BANCA CONCURSO VIOLINO PAULO BOSISIO</t>
  </si>
  <si>
    <t>SILVIO M. CABELO E ESTETICA LTDA</t>
  </si>
  <si>
    <t>VISAGISTA PARA ÓPERA "A NOITE DE SÃO JOÃO"</t>
  </si>
  <si>
    <t>Inicio: 05/12/2022    Termino: 05/12/2022</t>
  </si>
  <si>
    <t>YBIRA CONSULTORIAEDUCACIONALLTDA.</t>
  </si>
  <si>
    <t xml:space="preserve">CONSULTO E PALESTRANTE PARA O   SEMINÁRIO POLÍTICA DE AÇÃO AFIRMATIVA </t>
  </si>
  <si>
    <t xml:space="preserve">FONTES REALIZACOES ARTISTICAS LTDA </t>
  </si>
  <si>
    <t>JURADA 1º CONCURSO ESTUANTIL DE DRAMARTURGIA</t>
  </si>
  <si>
    <t xml:space="preserve">FRANCINE BARBARA MAIA DE OLIVEIRA 22188722850 </t>
  </si>
  <si>
    <t>JURADO 1º CONCURSO ESTUANTIL DE DRAMARTURGIA</t>
  </si>
  <si>
    <t xml:space="preserve">CLASSICOS EDITORIAL LTDA </t>
  </si>
  <si>
    <t>ANUNCIO REVISTA CONCERTO</t>
  </si>
  <si>
    <t>ELIEL RAMOS DOS SANTOS 22554654859</t>
  </si>
  <si>
    <t>MESTRE E CAPOERISTA PARA RODA ABERTA DE CAPOEIRA</t>
  </si>
  <si>
    <t>Inicio: 25/11/2022     Termino: 25/11/2022</t>
  </si>
  <si>
    <t>AUXILIADORA DOMINGAS CARDOSO 01396525238</t>
  </si>
  <si>
    <t>Inicio: 05/11/2022     Termino: 04/11/2024</t>
  </si>
  <si>
    <t>TRINADO INSTRUMENTOS MUSICAIS LTDA</t>
  </si>
  <si>
    <t>MANUTENÇÃO PIANO</t>
  </si>
  <si>
    <t>Inicio: 15/12/2022     Termino: 15/03/2023</t>
  </si>
  <si>
    <t>Inicio: 01/12/2022     Termino:01/12/2022</t>
  </si>
  <si>
    <t>CILNET COMUNICACAO E INFORMATICA S.A</t>
  </si>
  <si>
    <t>Inicio: 16/12/2022     Termino: 17/08/2023</t>
  </si>
  <si>
    <t xml:space="preserve">UP GRADE ZOOM PARA 500 USUÁRIOS </t>
  </si>
  <si>
    <t xml:space="preserve">PEDRO JULIANO DELLAROLE 16014515801 </t>
  </si>
  <si>
    <t>Inicio: 02/12/2022             Termino: 02/12/2022</t>
  </si>
  <si>
    <t>* Valores restituído para a conta 6591-9 do Contrato de Gestão</t>
  </si>
  <si>
    <t>São Paulo, 08 de fevereiro de 2023</t>
  </si>
  <si>
    <t>________________________________________</t>
  </si>
  <si>
    <t>_______________________________________________</t>
  </si>
  <si>
    <t>Alessandra Fernandez Alves da Costa</t>
  </si>
  <si>
    <t>Rafael Salim Balassiano</t>
  </si>
  <si>
    <t xml:space="preserve">Diretora Executiva </t>
  </si>
  <si>
    <t>Diretor Administrativo Financeiro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</si>
</sst>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_-&quot;R$&quot;* #,##0.00_-;\-&quot;R$&quot;* #,##0.00_-;_-&quot;R$&quot;* &quot;-&quot;??_-;_-@_-"/>
  </numFmts>
  <fonts count="8">
    <font>
      <sz val="11"/>
      <color theme="1"/>
      <name val="Calibri"/>
      <family val="2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1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0" fontId="3" fillId="0" borderId="0"/>
    <xf numFmtId="0" fontId="2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4" fillId="0" borderId="0"/>
  </cellStyleXfs>
  <cellXfs count="51">
    <xf numFmtId="0" fontId="0" fillId="0" borderId="0" xfId="0"/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3" fontId="4" fillId="0" borderId="0" xfId="0" applyNumberFormat="1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44" fontId="6" fillId="0" borderId="1" xfId="1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5" borderId="0" xfId="0" applyFont="1" applyFill="1" applyAlignment="1">
      <alignment horizontal="center" vertical="center" wrapText="1"/>
    </xf>
    <xf numFmtId="0" fontId="4" fillId="0" borderId="1" xfId="1" applyNumberFormat="1" applyFont="1" applyFill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3" fontId="4" fillId="0" borderId="1" xfId="0" applyNumberFormat="1" applyFont="1" applyBorder="1" applyAlignment="1">
      <alignment horizontal="center" vertical="center" wrapText="1"/>
    </xf>
    <xf numFmtId="14" fontId="4" fillId="0" borderId="1" xfId="1" applyNumberFormat="1" applyFont="1" applyFill="1" applyBorder="1" applyAlignment="1">
      <alignment horizontal="center" vertical="center" wrapText="1"/>
    </xf>
    <xf numFmtId="14" fontId="6" fillId="0" borderId="0" xfId="0" applyNumberFormat="1" applyFont="1" applyAlignment="1">
      <alignment horizontal="center" vertical="center" wrapText="1"/>
    </xf>
    <xf numFmtId="44" fontId="4" fillId="0" borderId="0" xfId="1" applyFont="1" applyFill="1" applyBorder="1" applyAlignment="1">
      <alignment horizontal="center" vertical="center" wrapText="1"/>
    </xf>
    <xf numFmtId="0" fontId="4" fillId="0" borderId="1" xfId="6" applyBorder="1" applyAlignment="1">
      <alignment horizontal="center" vertical="center" wrapText="1"/>
    </xf>
    <xf numFmtId="0" fontId="4" fillId="6" borderId="0" xfId="0" applyFont="1" applyFill="1" applyAlignment="1">
      <alignment horizontal="center" vertical="center" wrapText="1"/>
    </xf>
    <xf numFmtId="44" fontId="4" fillId="0" borderId="1" xfId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3" fontId="4" fillId="3" borderId="1" xfId="0" applyNumberFormat="1" applyFont="1" applyFill="1" applyBorder="1" applyAlignment="1">
      <alignment horizontal="center" vertical="center" wrapText="1"/>
    </xf>
    <xf numFmtId="14" fontId="4" fillId="3" borderId="1" xfId="0" applyNumberFormat="1" applyFont="1" applyFill="1" applyBorder="1" applyAlignment="1">
      <alignment horizontal="center" vertical="center" wrapText="1"/>
    </xf>
    <xf numFmtId="44" fontId="4" fillId="3" borderId="1" xfId="1" applyFont="1" applyFill="1" applyBorder="1" applyAlignment="1">
      <alignment horizontal="center" vertical="center" wrapText="1"/>
    </xf>
    <xf numFmtId="44" fontId="5" fillId="3" borderId="1" xfId="1" applyFont="1" applyFill="1" applyBorder="1" applyAlignment="1">
      <alignment horizontal="center" vertical="center" wrapText="1"/>
    </xf>
    <xf numFmtId="44" fontId="6" fillId="0" borderId="0" xfId="1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44" fontId="6" fillId="0" borderId="0" xfId="1" applyFont="1" applyFill="1" applyBorder="1" applyAlignment="1">
      <alignment horizontal="center" vertical="center" wrapText="1"/>
    </xf>
    <xf numFmtId="44" fontId="7" fillId="0" borderId="0" xfId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5" fillId="7" borderId="3" xfId="0" applyFont="1" applyFill="1" applyBorder="1" applyAlignment="1">
      <alignment horizontal="center" vertical="center" wrapText="1"/>
    </xf>
    <xf numFmtId="0" fontId="5" fillId="7" borderId="2" xfId="0" applyFont="1" applyFill="1" applyBorder="1" applyAlignment="1">
      <alignment horizontal="center" vertical="center" wrapText="1"/>
    </xf>
    <xf numFmtId="3" fontId="5" fillId="2" borderId="11" xfId="0" applyNumberFormat="1" applyFont="1" applyFill="1" applyBorder="1" applyAlignment="1">
      <alignment horizontal="center" vertical="center" wrapText="1"/>
    </xf>
    <xf numFmtId="3" fontId="5" fillId="2" borderId="12" xfId="0" applyNumberFormat="1" applyFont="1" applyFill="1" applyBorder="1" applyAlignment="1">
      <alignment horizontal="center" vertical="center" wrapText="1"/>
    </xf>
    <xf numFmtId="3" fontId="5" fillId="2" borderId="13" xfId="0" applyNumberFormat="1" applyFont="1" applyFill="1" applyBorder="1" applyAlignment="1">
      <alignment horizontal="center" vertical="center" wrapText="1"/>
    </xf>
    <xf numFmtId="3" fontId="5" fillId="3" borderId="3" xfId="0" applyNumberFormat="1" applyFont="1" applyFill="1" applyBorder="1" applyAlignment="1">
      <alignment horizontal="center" vertical="center" wrapText="1"/>
    </xf>
    <xf numFmtId="3" fontId="5" fillId="3" borderId="7" xfId="0" applyNumberFormat="1" applyFont="1" applyFill="1" applyBorder="1" applyAlignment="1">
      <alignment horizontal="center" vertical="center" wrapText="1"/>
    </xf>
    <xf numFmtId="3" fontId="5" fillId="3" borderId="2" xfId="0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3" fontId="5" fillId="2" borderId="3" xfId="0" applyNumberFormat="1" applyFont="1" applyFill="1" applyBorder="1" applyAlignment="1">
      <alignment horizontal="left" vertical="center" wrapText="1"/>
    </xf>
    <xf numFmtId="3" fontId="5" fillId="2" borderId="7" xfId="0" applyNumberFormat="1" applyFont="1" applyFill="1" applyBorder="1" applyAlignment="1">
      <alignment horizontal="left" vertical="center" wrapText="1"/>
    </xf>
    <xf numFmtId="44" fontId="5" fillId="2" borderId="7" xfId="1" applyFont="1" applyFill="1" applyBorder="1" applyAlignment="1">
      <alignment horizontal="left" vertical="center" wrapText="1"/>
    </xf>
    <xf numFmtId="3" fontId="5" fillId="2" borderId="2" xfId="0" applyNumberFormat="1" applyFont="1" applyFill="1" applyBorder="1" applyAlignment="1">
      <alignment horizontal="left" vertical="center" wrapText="1"/>
    </xf>
  </cellXfs>
  <cellStyles count="7">
    <cellStyle name="Excel Built-in Normal 2" xfId="2" xr:uid="{00000000-0005-0000-0000-000000000000}"/>
    <cellStyle name="Moeda" xfId="1" builtinId="4"/>
    <cellStyle name="Moeda 10" xfId="4" xr:uid="{00000000-0005-0000-0000-000002000000}"/>
    <cellStyle name="Normal" xfId="0" builtinId="0"/>
    <cellStyle name="Normal 7" xfId="3" xr:uid="{00000000-0005-0000-0000-000004000000}"/>
    <cellStyle name="Normal_Plan2" xfId="6" xr:uid="{00000000-0005-0000-0000-000005000000}"/>
    <cellStyle name="Porcentagem 3" xfId="5" xr:uid="{00000000-0005-0000-0000-000006000000}"/>
  </cellStyles>
  <dxfs count="50"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7937</xdr:colOff>
      <xdr:row>0</xdr:row>
      <xdr:rowOff>214312</xdr:rowOff>
    </xdr:from>
    <xdr:to>
      <xdr:col>4</xdr:col>
      <xdr:colOff>2770568</xdr:colOff>
      <xdr:row>0</xdr:row>
      <xdr:rowOff>1150937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37" y="214312"/>
          <a:ext cx="7321931" cy="93662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ela2" displayName="Tabela2" ref="B6:I486" totalsRowShown="0" headerRowDxfId="12" dataDxfId="11" headerRowBorderDxfId="9" tableBorderDxfId="10" totalsRowBorderDxfId="8">
  <sortState xmlns:xlrd2="http://schemas.microsoft.com/office/spreadsheetml/2017/richdata2" ref="B7:K486">
    <sortCondition ref="B7:B486"/>
  </sortState>
  <tableColumns count="8">
    <tableColumn id="1" xr3:uid="{00000000-0010-0000-0000-000001000000}" name="Nº DE AJUSTES" dataDxfId="7"/>
    <tableColumn id="13" xr3:uid="{00000000-0010-0000-0000-00000D000000}" name="NOME DO CONTRATADO/ FORNECEDOR" dataDxfId="6"/>
    <tableColumn id="2" xr3:uid="{00000000-0010-0000-0000-000002000000}" name="DATA DE ASSINATURA" dataDxfId="5"/>
    <tableColumn id="15" xr3:uid="{00000000-0010-0000-0000-00000F000000}" name="OBJETO" dataDxfId="4"/>
    <tableColumn id="4" xr3:uid="{00000000-0010-0000-0000-000004000000}" name="VIGÊNCIA" dataDxfId="3"/>
    <tableColumn id="31" xr3:uid="{00000000-0010-0000-0000-00001F000000}" name="VALOR PAGO NO EXERCICIO R$" dataDxfId="2" dataCellStyle="Moeda"/>
    <tableColumn id="29" xr3:uid="{00000000-0010-0000-0000-00001D000000}" name="CONDIÇÃO DE PAGAMENTO*" dataDxfId="1" dataCellStyle="Moeda"/>
    <tableColumn id="33" xr3:uid="{00000000-0010-0000-0000-000021000000}" name="É ADITAMENTO?  _x000a_S / N " dataDxfId="0"/>
  </tableColumns>
  <tableStyleInfo name="TableStyleLight13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494"/>
  <sheetViews>
    <sheetView showGridLines="0" tabSelected="1" zoomScale="80" zoomScaleNormal="80" workbookViewId="0">
      <pane ySplit="6" topLeftCell="A7" activePane="bottomLeft" state="frozen"/>
      <selection pane="bottomLeft" activeCell="G6" sqref="G6"/>
    </sheetView>
  </sheetViews>
  <sheetFormatPr defaultColWidth="8.7109375" defaultRowHeight="24.95" customHeight="1"/>
  <cols>
    <col min="1" max="1" width="6" style="7" customWidth="1"/>
    <col min="2" max="2" width="10.42578125" style="3" customWidth="1"/>
    <col min="3" max="3" width="33.5703125" style="7" customWidth="1"/>
    <col min="4" max="4" width="14.140625" style="4" customWidth="1"/>
    <col min="5" max="5" width="41.5703125" style="4" customWidth="1"/>
    <col min="6" max="6" width="23.140625" style="4" customWidth="1"/>
    <col min="7" max="7" width="14.5703125" style="25" customWidth="1"/>
    <col min="8" max="8" width="17.140625" style="16" customWidth="1"/>
    <col min="9" max="9" width="14.42578125" style="7" customWidth="1"/>
    <col min="10" max="10" width="8.7109375" style="7"/>
    <col min="11" max="11" width="16.85546875" style="25" customWidth="1"/>
    <col min="12" max="12" width="14.7109375" style="16" customWidth="1"/>
    <col min="13" max="16384" width="8.7109375" style="7"/>
  </cols>
  <sheetData>
    <row r="1" spans="1:35" ht="92.45" customHeight="1" thickBot="1">
      <c r="A1" s="44"/>
      <c r="B1" s="45"/>
      <c r="C1" s="45"/>
      <c r="D1" s="45"/>
      <c r="E1" s="45"/>
      <c r="F1" s="45"/>
      <c r="G1" s="45"/>
      <c r="H1" s="45"/>
      <c r="I1" s="45"/>
      <c r="J1" s="45"/>
      <c r="K1" s="45"/>
      <c r="L1" s="46"/>
    </row>
    <row r="2" spans="1:35" ht="24.95" customHeight="1">
      <c r="A2" s="35" t="s">
        <v>0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7"/>
    </row>
    <row r="3" spans="1:35" ht="24.95" customHeight="1">
      <c r="A3" s="38" t="s">
        <v>1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40"/>
    </row>
    <row r="4" spans="1:35" ht="24.95" customHeight="1">
      <c r="A4" s="41"/>
      <c r="B4" s="42"/>
      <c r="C4" s="42"/>
      <c r="D4" s="42"/>
      <c r="E4" s="42"/>
      <c r="F4" s="42"/>
      <c r="G4" s="42"/>
      <c r="H4" s="42"/>
      <c r="I4" s="42"/>
      <c r="J4" s="42"/>
      <c r="K4" s="42"/>
      <c r="L4" s="43"/>
    </row>
    <row r="5" spans="1:35" ht="24.95" customHeight="1">
      <c r="A5" s="47" t="s">
        <v>2</v>
      </c>
      <c r="B5" s="48"/>
      <c r="C5" s="48"/>
      <c r="D5" s="48"/>
      <c r="E5" s="48"/>
      <c r="F5" s="48"/>
      <c r="G5" s="49"/>
      <c r="H5" s="48"/>
      <c r="I5" s="50"/>
      <c r="K5" s="33" t="s">
        <v>3</v>
      </c>
      <c r="L5" s="34"/>
    </row>
    <row r="6" spans="1:35" ht="44.1" customHeight="1">
      <c r="A6" s="20"/>
      <c r="B6" s="21" t="s">
        <v>4</v>
      </c>
      <c r="C6" s="20" t="s">
        <v>5</v>
      </c>
      <c r="D6" s="22" t="s">
        <v>6</v>
      </c>
      <c r="E6" s="20" t="s">
        <v>7</v>
      </c>
      <c r="F6" s="22" t="s">
        <v>8</v>
      </c>
      <c r="G6" s="23" t="s">
        <v>9</v>
      </c>
      <c r="H6" s="20" t="s">
        <v>10</v>
      </c>
      <c r="I6" s="20" t="s">
        <v>11</v>
      </c>
      <c r="K6" s="24" t="s">
        <v>12</v>
      </c>
      <c r="L6" s="24" t="s">
        <v>13</v>
      </c>
    </row>
    <row r="7" spans="1:35" ht="24.95" customHeight="1">
      <c r="A7" s="2">
        <v>1</v>
      </c>
      <c r="B7" s="13">
        <v>30</v>
      </c>
      <c r="C7" s="2" t="s">
        <v>14</v>
      </c>
      <c r="D7" s="1">
        <v>39427</v>
      </c>
      <c r="E7" s="2" t="s">
        <v>15</v>
      </c>
      <c r="F7" s="1" t="s">
        <v>16</v>
      </c>
      <c r="G7" s="5">
        <v>2369.92</v>
      </c>
      <c r="H7" s="2" t="s">
        <v>17</v>
      </c>
      <c r="I7" s="2" t="s">
        <v>18</v>
      </c>
      <c r="K7" s="5"/>
      <c r="L7" s="19">
        <v>10.16</v>
      </c>
    </row>
    <row r="8" spans="1:35" ht="24.95" customHeight="1">
      <c r="A8" s="2">
        <v>2</v>
      </c>
      <c r="B8" s="13">
        <v>45</v>
      </c>
      <c r="C8" s="2" t="s">
        <v>19</v>
      </c>
      <c r="D8" s="1">
        <v>39925</v>
      </c>
      <c r="E8" s="2" t="s">
        <v>20</v>
      </c>
      <c r="F8" s="1" t="s">
        <v>21</v>
      </c>
      <c r="G8" s="5">
        <v>23142.49</v>
      </c>
      <c r="H8" s="2" t="s">
        <v>22</v>
      </c>
      <c r="I8" s="2" t="s">
        <v>23</v>
      </c>
      <c r="K8" s="5"/>
      <c r="L8" s="19"/>
    </row>
    <row r="9" spans="1:35" ht="24.95" customHeight="1">
      <c r="A9" s="2">
        <v>3</v>
      </c>
      <c r="B9" s="13">
        <v>65</v>
      </c>
      <c r="C9" s="2" t="s">
        <v>24</v>
      </c>
      <c r="D9" s="1">
        <v>43754</v>
      </c>
      <c r="E9" s="17" t="s">
        <v>25</v>
      </c>
      <c r="F9" s="10" t="s">
        <v>26</v>
      </c>
      <c r="G9" s="5">
        <f>6.65+196.88+196.88+320.09</f>
        <v>720.5</v>
      </c>
      <c r="H9" s="2" t="s">
        <v>22</v>
      </c>
      <c r="I9" s="2" t="s">
        <v>18</v>
      </c>
      <c r="K9" s="5"/>
      <c r="L9" s="19"/>
    </row>
    <row r="10" spans="1:35" ht="24.95" customHeight="1">
      <c r="A10" s="2">
        <v>4</v>
      </c>
      <c r="B10" s="13">
        <v>120</v>
      </c>
      <c r="C10" s="2" t="s">
        <v>27</v>
      </c>
      <c r="D10" s="1">
        <v>38511</v>
      </c>
      <c r="E10" s="2" t="s">
        <v>28</v>
      </c>
      <c r="F10" s="10" t="s">
        <v>29</v>
      </c>
      <c r="G10" s="5">
        <v>989.16</v>
      </c>
      <c r="H10" s="2" t="s">
        <v>30</v>
      </c>
      <c r="I10" s="2" t="s">
        <v>18</v>
      </c>
      <c r="K10" s="5">
        <v>15623.8</v>
      </c>
      <c r="L10" s="19"/>
    </row>
    <row r="11" spans="1:35" s="6" customFormat="1" ht="24.95" customHeight="1">
      <c r="A11" s="2">
        <v>5</v>
      </c>
      <c r="B11" s="13">
        <v>127</v>
      </c>
      <c r="C11" s="2" t="s">
        <v>27</v>
      </c>
      <c r="D11" s="1">
        <v>40061</v>
      </c>
      <c r="E11" s="2" t="str">
        <f>UPPER("TELEFONIA DDR (discagem direta ramal)  PARA SUSTENIDOS")</f>
        <v>TELEFONIA DDR (DISCAGEM DIRETA RAMAL)  PARA SUSTENIDOS</v>
      </c>
      <c r="F11" s="10" t="s">
        <v>31</v>
      </c>
      <c r="G11" s="5" t="s">
        <v>32</v>
      </c>
      <c r="H11" s="2" t="s">
        <v>30</v>
      </c>
      <c r="I11" s="2" t="s">
        <v>18</v>
      </c>
      <c r="J11" s="7"/>
      <c r="K11" s="5">
        <v>20866.349999999999</v>
      </c>
      <c r="L11" s="19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</row>
    <row r="12" spans="1:35" ht="24.95" customHeight="1">
      <c r="A12" s="2">
        <v>6</v>
      </c>
      <c r="B12" s="13">
        <v>130</v>
      </c>
      <c r="C12" s="2" t="s">
        <v>33</v>
      </c>
      <c r="D12" s="1">
        <v>39722</v>
      </c>
      <c r="E12" s="2" t="s">
        <v>34</v>
      </c>
      <c r="F12" s="10" t="s">
        <v>35</v>
      </c>
      <c r="G12" s="5">
        <v>0</v>
      </c>
      <c r="H12" s="2" t="s">
        <v>36</v>
      </c>
      <c r="I12" s="2" t="s">
        <v>23</v>
      </c>
      <c r="K12" s="5"/>
      <c r="L12" s="19"/>
    </row>
    <row r="13" spans="1:35" ht="24.95" customHeight="1">
      <c r="A13" s="2">
        <v>7</v>
      </c>
      <c r="B13" s="13">
        <v>2669</v>
      </c>
      <c r="C13" s="2" t="s">
        <v>37</v>
      </c>
      <c r="D13" s="1">
        <v>41523</v>
      </c>
      <c r="E13" s="2" t="s">
        <v>38</v>
      </c>
      <c r="F13" s="10" t="s">
        <v>39</v>
      </c>
      <c r="G13" s="5">
        <v>0</v>
      </c>
      <c r="H13" s="2" t="s">
        <v>36</v>
      </c>
      <c r="I13" s="2" t="s">
        <v>18</v>
      </c>
      <c r="K13" s="5"/>
      <c r="L13" s="19"/>
    </row>
    <row r="14" spans="1:35" ht="24.95" customHeight="1">
      <c r="A14" s="2">
        <v>8</v>
      </c>
      <c r="B14" s="13">
        <v>2714</v>
      </c>
      <c r="C14" s="2" t="s">
        <v>40</v>
      </c>
      <c r="D14" s="1">
        <v>41523</v>
      </c>
      <c r="E14" s="2" t="s">
        <v>41</v>
      </c>
      <c r="F14" s="10" t="s">
        <v>39</v>
      </c>
      <c r="G14" s="5">
        <v>7238.02</v>
      </c>
      <c r="H14" s="2" t="s">
        <v>36</v>
      </c>
      <c r="I14" s="2" t="s">
        <v>18</v>
      </c>
      <c r="K14" s="5"/>
      <c r="L14" s="19"/>
    </row>
    <row r="15" spans="1:35" ht="24.95" customHeight="1">
      <c r="A15" s="2">
        <v>9</v>
      </c>
      <c r="B15" s="13">
        <v>4232</v>
      </c>
      <c r="C15" s="2" t="s">
        <v>42</v>
      </c>
      <c r="D15" s="1">
        <v>42370</v>
      </c>
      <c r="E15" s="2" t="s">
        <v>43</v>
      </c>
      <c r="F15" s="10" t="s">
        <v>44</v>
      </c>
      <c r="G15" s="5" t="s">
        <v>45</v>
      </c>
      <c r="H15" s="2" t="s">
        <v>36</v>
      </c>
      <c r="I15" s="2" t="s">
        <v>18</v>
      </c>
      <c r="K15" s="5"/>
      <c r="L15" s="19"/>
    </row>
    <row r="16" spans="1:35" ht="24.95" customHeight="1">
      <c r="A16" s="2">
        <v>10</v>
      </c>
      <c r="B16" s="13">
        <v>4235</v>
      </c>
      <c r="C16" s="2" t="s">
        <v>46</v>
      </c>
      <c r="D16" s="1">
        <v>42398</v>
      </c>
      <c r="E16" s="2" t="s">
        <v>47</v>
      </c>
      <c r="F16" s="10" t="s">
        <v>48</v>
      </c>
      <c r="G16" s="5">
        <v>22.5</v>
      </c>
      <c r="H16" s="2" t="s">
        <v>30</v>
      </c>
      <c r="I16" s="2" t="s">
        <v>18</v>
      </c>
      <c r="K16" s="5">
        <f>11.4</f>
        <v>11.4</v>
      </c>
      <c r="L16" s="19"/>
    </row>
    <row r="17" spans="1:35" ht="24.95" customHeight="1">
      <c r="A17" s="2">
        <v>11</v>
      </c>
      <c r="B17" s="13">
        <v>5048</v>
      </c>
      <c r="C17" s="2" t="s">
        <v>49</v>
      </c>
      <c r="D17" s="1">
        <v>42711</v>
      </c>
      <c r="E17" s="2" t="s">
        <v>50</v>
      </c>
      <c r="F17" s="10" t="s">
        <v>51</v>
      </c>
      <c r="G17" s="5">
        <v>274.68</v>
      </c>
      <c r="H17" s="2" t="s">
        <v>36</v>
      </c>
      <c r="I17" s="2" t="s">
        <v>23</v>
      </c>
      <c r="K17" s="5">
        <v>1448.35</v>
      </c>
      <c r="L17" s="19"/>
    </row>
    <row r="18" spans="1:35" ht="24.95" customHeight="1">
      <c r="A18" s="2">
        <v>12</v>
      </c>
      <c r="B18" s="13">
        <v>6897</v>
      </c>
      <c r="C18" s="2" t="s">
        <v>52</v>
      </c>
      <c r="D18" s="1">
        <v>43753</v>
      </c>
      <c r="E18" s="2" t="s">
        <v>53</v>
      </c>
      <c r="F18" s="10" t="s">
        <v>54</v>
      </c>
      <c r="G18" s="5">
        <v>137900</v>
      </c>
      <c r="H18" s="2" t="s">
        <v>55</v>
      </c>
      <c r="I18" s="2" t="s">
        <v>23</v>
      </c>
      <c r="K18" s="5"/>
      <c r="L18" s="19"/>
    </row>
    <row r="19" spans="1:35" ht="24.95" customHeight="1">
      <c r="A19" s="2">
        <v>13</v>
      </c>
      <c r="B19" s="13">
        <v>6962</v>
      </c>
      <c r="C19" s="2" t="s">
        <v>56</v>
      </c>
      <c r="D19" s="1">
        <v>43862</v>
      </c>
      <c r="E19" s="2" t="s">
        <v>57</v>
      </c>
      <c r="F19" s="10" t="s">
        <v>58</v>
      </c>
      <c r="G19" s="5">
        <f>42742.51+1700.41+1678.64+1271.86+8801.93+9231.42+58.49+12192.89+12895.09+24143.88+21348.41+21894.19+21546.43+19771.91+198+13605.49</f>
        <v>213081.55</v>
      </c>
      <c r="H19" s="2" t="s">
        <v>30</v>
      </c>
      <c r="I19" s="2" t="s">
        <v>23</v>
      </c>
      <c r="K19" s="5"/>
      <c r="L19" s="19"/>
    </row>
    <row r="20" spans="1:35" ht="24.95" customHeight="1">
      <c r="A20" s="2">
        <v>14</v>
      </c>
      <c r="B20" s="13">
        <v>7027</v>
      </c>
      <c r="C20" s="2" t="s">
        <v>59</v>
      </c>
      <c r="D20" s="1">
        <v>44044</v>
      </c>
      <c r="E20" s="2" t="s">
        <v>60</v>
      </c>
      <c r="F20" s="10" t="s">
        <v>61</v>
      </c>
      <c r="G20" s="5">
        <v>0</v>
      </c>
      <c r="H20" s="2" t="s">
        <v>62</v>
      </c>
      <c r="I20" s="2" t="s">
        <v>18</v>
      </c>
      <c r="K20" s="5"/>
      <c r="L20" s="19"/>
    </row>
    <row r="21" spans="1:35" ht="24.95" customHeight="1">
      <c r="A21" s="2">
        <v>15</v>
      </c>
      <c r="B21" s="13">
        <v>7028</v>
      </c>
      <c r="C21" s="2" t="s">
        <v>63</v>
      </c>
      <c r="D21" s="1">
        <v>44070</v>
      </c>
      <c r="E21" s="2" t="s">
        <v>64</v>
      </c>
      <c r="F21" s="10" t="s">
        <v>65</v>
      </c>
      <c r="G21" s="5">
        <v>1019.6</v>
      </c>
      <c r="H21" s="2" t="s">
        <v>36</v>
      </c>
      <c r="I21" s="2" t="s">
        <v>18</v>
      </c>
      <c r="K21" s="5"/>
      <c r="L21" s="19">
        <v>2.5099999999999998</v>
      </c>
    </row>
    <row r="22" spans="1:35" ht="24.95" customHeight="1">
      <c r="A22" s="2">
        <v>16</v>
      </c>
      <c r="B22" s="13">
        <v>7031</v>
      </c>
      <c r="C22" s="2" t="s">
        <v>66</v>
      </c>
      <c r="D22" s="1">
        <v>44044</v>
      </c>
      <c r="E22" s="2" t="s">
        <v>60</v>
      </c>
      <c r="F22" s="10" t="s">
        <v>67</v>
      </c>
      <c r="G22" s="5">
        <v>0</v>
      </c>
      <c r="H22" s="2" t="s">
        <v>62</v>
      </c>
      <c r="I22" s="2" t="s">
        <v>18</v>
      </c>
      <c r="K22" s="5"/>
      <c r="L22" s="19"/>
    </row>
    <row r="23" spans="1:35" ht="24.95" customHeight="1">
      <c r="A23" s="2">
        <v>17</v>
      </c>
      <c r="B23" s="13">
        <v>7032</v>
      </c>
      <c r="C23" s="2" t="s">
        <v>68</v>
      </c>
      <c r="D23" s="1">
        <v>44097</v>
      </c>
      <c r="E23" s="2" t="s">
        <v>60</v>
      </c>
      <c r="F23" s="10" t="s">
        <v>67</v>
      </c>
      <c r="G23" s="5">
        <v>0</v>
      </c>
      <c r="H23" s="2" t="s">
        <v>62</v>
      </c>
      <c r="I23" s="2" t="s">
        <v>18</v>
      </c>
      <c r="K23" s="5"/>
      <c r="L23" s="19"/>
    </row>
    <row r="24" spans="1:35" ht="24.95" customHeight="1">
      <c r="A24" s="2">
        <v>18</v>
      </c>
      <c r="B24" s="13">
        <v>7038</v>
      </c>
      <c r="C24" s="2" t="s">
        <v>69</v>
      </c>
      <c r="D24" s="1">
        <v>43931</v>
      </c>
      <c r="E24" s="2" t="s">
        <v>70</v>
      </c>
      <c r="F24" s="10" t="s">
        <v>71</v>
      </c>
      <c r="G24" s="5">
        <f>86748.18-936.1+427.59-4322.37-4322.37-3386.27-6772.54-3386.27-3386.27-3386.27-3386.27-3386.27-3386.27</f>
        <v>47118.500000000015</v>
      </c>
      <c r="H24" s="2" t="s">
        <v>36</v>
      </c>
      <c r="I24" s="2" t="s">
        <v>18</v>
      </c>
      <c r="K24" s="5"/>
      <c r="L24" s="19"/>
    </row>
    <row r="25" spans="1:35" ht="24.95" customHeight="1">
      <c r="A25" s="2">
        <v>19</v>
      </c>
      <c r="B25" s="13">
        <v>7039</v>
      </c>
      <c r="C25" s="2" t="s">
        <v>72</v>
      </c>
      <c r="D25" s="1">
        <v>44790</v>
      </c>
      <c r="E25" s="2" t="s">
        <v>73</v>
      </c>
      <c r="F25" s="10" t="s">
        <v>74</v>
      </c>
      <c r="G25" s="5">
        <v>747.38</v>
      </c>
      <c r="H25" s="2" t="s">
        <v>62</v>
      </c>
      <c r="I25" s="2" t="s">
        <v>23</v>
      </c>
      <c r="K25" s="5"/>
      <c r="L25" s="19"/>
    </row>
    <row r="26" spans="1:35" ht="24.95" customHeight="1">
      <c r="A26" s="2">
        <v>20</v>
      </c>
      <c r="B26" s="13">
        <v>7041</v>
      </c>
      <c r="C26" s="2" t="s">
        <v>75</v>
      </c>
      <c r="D26" s="1">
        <v>44070</v>
      </c>
      <c r="E26" s="2" t="s">
        <v>73</v>
      </c>
      <c r="F26" s="10" t="s">
        <v>74</v>
      </c>
      <c r="G26" s="5">
        <v>3366</v>
      </c>
      <c r="H26" s="2" t="s">
        <v>62</v>
      </c>
      <c r="I26" s="2" t="s">
        <v>23</v>
      </c>
      <c r="K26" s="5"/>
      <c r="L26" s="19"/>
    </row>
    <row r="27" spans="1:35" ht="24.95" customHeight="1">
      <c r="A27" s="2">
        <v>21</v>
      </c>
      <c r="B27" s="13">
        <v>7049</v>
      </c>
      <c r="C27" s="2" t="s">
        <v>76</v>
      </c>
      <c r="D27" s="1">
        <v>44141</v>
      </c>
      <c r="E27" s="2" t="s">
        <v>77</v>
      </c>
      <c r="F27" s="10" t="s">
        <v>78</v>
      </c>
      <c r="G27" s="5">
        <v>412.5</v>
      </c>
      <c r="H27" s="2" t="s">
        <v>36</v>
      </c>
      <c r="I27" s="2" t="s">
        <v>18</v>
      </c>
      <c r="K27" s="5">
        <v>53.75</v>
      </c>
      <c r="L27" s="19"/>
    </row>
    <row r="28" spans="1:35" ht="24.95" customHeight="1">
      <c r="A28" s="2">
        <v>22</v>
      </c>
      <c r="B28" s="13">
        <v>7076</v>
      </c>
      <c r="C28" s="2" t="s">
        <v>79</v>
      </c>
      <c r="D28" s="1">
        <v>44119</v>
      </c>
      <c r="E28" s="2" t="s">
        <v>80</v>
      </c>
      <c r="F28" s="10" t="s">
        <v>81</v>
      </c>
      <c r="G28" s="5">
        <v>1900</v>
      </c>
      <c r="H28" s="2" t="s">
        <v>36</v>
      </c>
      <c r="I28" s="2" t="s">
        <v>23</v>
      </c>
      <c r="K28" s="5"/>
      <c r="L28" s="19"/>
    </row>
    <row r="29" spans="1:35" ht="24.95" customHeight="1">
      <c r="A29" s="2">
        <v>23</v>
      </c>
      <c r="B29" s="13">
        <v>7097</v>
      </c>
      <c r="C29" s="2" t="s">
        <v>82</v>
      </c>
      <c r="D29" s="1">
        <v>44105</v>
      </c>
      <c r="E29" s="2" t="s">
        <v>83</v>
      </c>
      <c r="F29" s="10" t="s">
        <v>84</v>
      </c>
      <c r="G29" s="5" t="s">
        <v>85</v>
      </c>
      <c r="H29" s="2" t="s">
        <v>86</v>
      </c>
      <c r="I29" s="2" t="s">
        <v>18</v>
      </c>
      <c r="K29" s="5" t="s">
        <v>87</v>
      </c>
      <c r="L29" s="19"/>
    </row>
    <row r="30" spans="1:35" ht="24.95" customHeight="1">
      <c r="A30" s="2">
        <v>24</v>
      </c>
      <c r="B30" s="13">
        <v>7157</v>
      </c>
      <c r="C30" s="2" t="s">
        <v>88</v>
      </c>
      <c r="D30" s="1">
        <v>44140</v>
      </c>
      <c r="E30" s="2" t="s">
        <v>89</v>
      </c>
      <c r="F30" s="10" t="s">
        <v>90</v>
      </c>
      <c r="G30" s="5">
        <f>39023.92+1646.79</f>
        <v>40670.71</v>
      </c>
      <c r="H30" s="2" t="s">
        <v>36</v>
      </c>
      <c r="I30" s="2" t="s">
        <v>18</v>
      </c>
      <c r="K30" s="5">
        <f>9725.02+5533.78+14235.01+823.4+5622.73+4289.71+290.83+753.04+5622.73+5333.38+5622.73+4437.91+290.83+828.85+198.33+10521.81+1119.68+10754.17+1119.68+6099.92+4670.28+290.83+828.85+4184.96</f>
        <v>103198.46</v>
      </c>
      <c r="L30" s="19"/>
    </row>
    <row r="31" spans="1:35" s="8" customFormat="1" ht="24.95" customHeight="1">
      <c r="A31" s="2">
        <v>25</v>
      </c>
      <c r="B31" s="13">
        <v>7158</v>
      </c>
      <c r="C31" s="2" t="s">
        <v>91</v>
      </c>
      <c r="D31" s="1">
        <v>44106</v>
      </c>
      <c r="E31" s="2" t="s">
        <v>92</v>
      </c>
      <c r="F31" s="1" t="s">
        <v>93</v>
      </c>
      <c r="G31" s="5">
        <v>0</v>
      </c>
      <c r="H31" s="9" t="s">
        <v>94</v>
      </c>
      <c r="I31" s="2" t="s">
        <v>18</v>
      </c>
      <c r="J31" s="7"/>
      <c r="K31" s="5">
        <v>0</v>
      </c>
      <c r="L31" s="19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</row>
    <row r="32" spans="1:35" ht="24.95" customHeight="1">
      <c r="A32" s="2">
        <v>26</v>
      </c>
      <c r="B32" s="13">
        <v>7186</v>
      </c>
      <c r="C32" s="2" t="s">
        <v>95</v>
      </c>
      <c r="D32" s="1">
        <v>44175</v>
      </c>
      <c r="E32" s="2" t="s">
        <v>96</v>
      </c>
      <c r="F32" s="10" t="s">
        <v>97</v>
      </c>
      <c r="G32" s="5">
        <f>640.59</f>
        <v>640.59</v>
      </c>
      <c r="H32" s="2" t="s">
        <v>36</v>
      </c>
      <c r="I32" s="2" t="s">
        <v>18</v>
      </c>
      <c r="K32" s="5">
        <v>8692.99</v>
      </c>
      <c r="L32" s="19"/>
    </row>
    <row r="33" spans="1:12" ht="24.95" customHeight="1">
      <c r="A33" s="2">
        <v>27</v>
      </c>
      <c r="B33" s="13">
        <v>7193</v>
      </c>
      <c r="C33" s="2" t="s">
        <v>98</v>
      </c>
      <c r="D33" s="1">
        <v>44186</v>
      </c>
      <c r="E33" s="2" t="s">
        <v>99</v>
      </c>
      <c r="F33" s="10" t="s">
        <v>100</v>
      </c>
      <c r="G33" s="5">
        <v>2250</v>
      </c>
      <c r="H33" s="2" t="s">
        <v>36</v>
      </c>
      <c r="I33" s="2" t="s">
        <v>18</v>
      </c>
      <c r="K33" s="5"/>
      <c r="L33" s="19"/>
    </row>
    <row r="34" spans="1:12" ht="24.95" customHeight="1">
      <c r="A34" s="2">
        <v>28</v>
      </c>
      <c r="B34" s="13">
        <v>7194</v>
      </c>
      <c r="C34" s="2" t="s">
        <v>101</v>
      </c>
      <c r="D34" s="1">
        <v>44217</v>
      </c>
      <c r="E34" s="2" t="s">
        <v>102</v>
      </c>
      <c r="F34" s="10" t="s">
        <v>103</v>
      </c>
      <c r="G34" s="5">
        <f>77361.17+3088.17</f>
        <v>80449.34</v>
      </c>
      <c r="H34" s="2" t="s">
        <v>30</v>
      </c>
      <c r="I34" s="2" t="s">
        <v>23</v>
      </c>
      <c r="K34" s="5">
        <f>3105.75+1524.98</f>
        <v>4630.7299999999996</v>
      </c>
      <c r="L34" s="19">
        <v>46.17</v>
      </c>
    </row>
    <row r="35" spans="1:12" ht="24.95" customHeight="1">
      <c r="A35" s="2">
        <v>29</v>
      </c>
      <c r="B35" s="13">
        <v>7200</v>
      </c>
      <c r="C35" s="2" t="s">
        <v>104</v>
      </c>
      <c r="D35" s="1">
        <v>44221</v>
      </c>
      <c r="E35" s="2" t="s">
        <v>105</v>
      </c>
      <c r="F35" s="10" t="s">
        <v>106</v>
      </c>
      <c r="G35" s="5" t="s">
        <v>107</v>
      </c>
      <c r="H35" s="2" t="s">
        <v>30</v>
      </c>
      <c r="I35" s="2" t="s">
        <v>18</v>
      </c>
      <c r="K35" s="5" t="s">
        <v>108</v>
      </c>
      <c r="L35" s="19"/>
    </row>
    <row r="36" spans="1:12" ht="24.95" customHeight="1">
      <c r="A36" s="2">
        <v>30</v>
      </c>
      <c r="B36" s="13">
        <v>7214</v>
      </c>
      <c r="C36" s="2" t="s">
        <v>109</v>
      </c>
      <c r="D36" s="1">
        <v>44236</v>
      </c>
      <c r="E36" s="2" t="s">
        <v>110</v>
      </c>
      <c r="F36" s="10" t="s">
        <v>111</v>
      </c>
      <c r="G36" s="5">
        <v>0</v>
      </c>
      <c r="H36" s="2" t="s">
        <v>30</v>
      </c>
      <c r="I36" s="2" t="s">
        <v>18</v>
      </c>
      <c r="K36" s="5"/>
      <c r="L36" s="19"/>
    </row>
    <row r="37" spans="1:12" ht="24.95" customHeight="1">
      <c r="A37" s="2">
        <v>31</v>
      </c>
      <c r="B37" s="13">
        <v>7217</v>
      </c>
      <c r="C37" s="2" t="s">
        <v>112</v>
      </c>
      <c r="D37" s="1">
        <v>44255</v>
      </c>
      <c r="E37" s="2" t="s">
        <v>113</v>
      </c>
      <c r="F37" s="10" t="s">
        <v>114</v>
      </c>
      <c r="G37" s="5">
        <f>28490+647.5</f>
        <v>29137.5</v>
      </c>
      <c r="H37" s="2" t="s">
        <v>30</v>
      </c>
      <c r="I37" s="2" t="s">
        <v>18</v>
      </c>
      <c r="K37" s="5"/>
      <c r="L37" s="19"/>
    </row>
    <row r="38" spans="1:12" ht="24.95" customHeight="1">
      <c r="A38" s="2">
        <v>32</v>
      </c>
      <c r="B38" s="13">
        <v>7218</v>
      </c>
      <c r="C38" s="2" t="s">
        <v>115</v>
      </c>
      <c r="D38" s="1">
        <v>44246</v>
      </c>
      <c r="E38" s="2" t="s">
        <v>116</v>
      </c>
      <c r="F38" s="10" t="s">
        <v>117</v>
      </c>
      <c r="G38" s="5">
        <f>20915.75+81.41</f>
        <v>20997.16</v>
      </c>
      <c r="H38" s="2" t="s">
        <v>36</v>
      </c>
      <c r="I38" s="2" t="s">
        <v>18</v>
      </c>
      <c r="K38" s="5"/>
      <c r="L38" s="19"/>
    </row>
    <row r="39" spans="1:12" ht="24.95" customHeight="1">
      <c r="A39" s="2">
        <v>33</v>
      </c>
      <c r="B39" s="13">
        <v>7219</v>
      </c>
      <c r="C39" s="2" t="s">
        <v>118</v>
      </c>
      <c r="D39" s="1">
        <v>44252</v>
      </c>
      <c r="E39" s="2" t="s">
        <v>119</v>
      </c>
      <c r="F39" s="10" t="s">
        <v>120</v>
      </c>
      <c r="G39" s="5">
        <f>23659.91+1097.5+1097.5</f>
        <v>25854.91</v>
      </c>
      <c r="H39" s="2" t="s">
        <v>36</v>
      </c>
      <c r="I39" s="2" t="s">
        <v>18</v>
      </c>
      <c r="K39" s="5"/>
      <c r="L39" s="19"/>
    </row>
    <row r="40" spans="1:12" ht="24.95" customHeight="1">
      <c r="A40" s="2">
        <v>34</v>
      </c>
      <c r="B40" s="13">
        <v>7220</v>
      </c>
      <c r="C40" s="2" t="s">
        <v>121</v>
      </c>
      <c r="D40" s="1">
        <v>44253</v>
      </c>
      <c r="E40" s="2" t="s">
        <v>122</v>
      </c>
      <c r="F40" s="10" t="s">
        <v>123</v>
      </c>
      <c r="G40" s="5">
        <v>16070</v>
      </c>
      <c r="H40" s="2" t="s">
        <v>36</v>
      </c>
      <c r="I40" s="2" t="s">
        <v>23</v>
      </c>
      <c r="K40" s="5">
        <v>2833</v>
      </c>
      <c r="L40" s="19"/>
    </row>
    <row r="41" spans="1:12" ht="24.95" customHeight="1">
      <c r="A41" s="2">
        <v>35</v>
      </c>
      <c r="B41" s="13">
        <v>7223</v>
      </c>
      <c r="C41" s="2" t="s">
        <v>124</v>
      </c>
      <c r="D41" s="1">
        <v>44231</v>
      </c>
      <c r="E41" s="2" t="s">
        <v>125</v>
      </c>
      <c r="F41" s="10" t="s">
        <v>126</v>
      </c>
      <c r="G41" s="5">
        <v>0</v>
      </c>
      <c r="H41" s="2" t="s">
        <v>30</v>
      </c>
      <c r="I41" s="2" t="s">
        <v>18</v>
      </c>
      <c r="K41" s="5"/>
      <c r="L41" s="19"/>
    </row>
    <row r="42" spans="1:12" ht="24.95" customHeight="1">
      <c r="A42" s="2">
        <v>36</v>
      </c>
      <c r="B42" s="13">
        <v>7224</v>
      </c>
      <c r="C42" s="2" t="s">
        <v>127</v>
      </c>
      <c r="D42" s="1">
        <v>44231</v>
      </c>
      <c r="E42" s="2" t="s">
        <v>128</v>
      </c>
      <c r="F42" s="10" t="s">
        <v>129</v>
      </c>
      <c r="G42" s="5">
        <v>2200</v>
      </c>
      <c r="H42" s="2" t="s">
        <v>30</v>
      </c>
      <c r="I42" s="2" t="s">
        <v>18</v>
      </c>
      <c r="K42" s="5"/>
      <c r="L42" s="19"/>
    </row>
    <row r="43" spans="1:12" ht="24.95" customHeight="1">
      <c r="A43" s="2">
        <v>37</v>
      </c>
      <c r="B43" s="13">
        <v>7225</v>
      </c>
      <c r="C43" s="2" t="s">
        <v>130</v>
      </c>
      <c r="D43" s="1">
        <v>44236</v>
      </c>
      <c r="E43" s="2" t="s">
        <v>131</v>
      </c>
      <c r="F43" s="10" t="s">
        <v>132</v>
      </c>
      <c r="G43" s="5">
        <v>723.28</v>
      </c>
      <c r="H43" s="2" t="s">
        <v>30</v>
      </c>
      <c r="I43" s="2" t="s">
        <v>18</v>
      </c>
      <c r="K43" s="5"/>
      <c r="L43" s="19"/>
    </row>
    <row r="44" spans="1:12" ht="24.95" customHeight="1">
      <c r="A44" s="2">
        <v>38</v>
      </c>
      <c r="B44" s="13">
        <v>7228</v>
      </c>
      <c r="C44" s="2" t="s">
        <v>133</v>
      </c>
      <c r="D44" s="1">
        <v>44225</v>
      </c>
      <c r="E44" s="2" t="s">
        <v>134</v>
      </c>
      <c r="F44" s="10" t="s">
        <v>135</v>
      </c>
      <c r="G44" s="5">
        <v>61246.3</v>
      </c>
      <c r="H44" s="2" t="s">
        <v>30</v>
      </c>
      <c r="I44" s="2" t="s">
        <v>23</v>
      </c>
      <c r="K44" s="5"/>
      <c r="L44" s="19"/>
    </row>
    <row r="45" spans="1:12" ht="24.95" customHeight="1">
      <c r="A45" s="2">
        <v>39</v>
      </c>
      <c r="B45" s="13">
        <v>7230</v>
      </c>
      <c r="C45" s="2" t="s">
        <v>136</v>
      </c>
      <c r="D45" s="1">
        <v>44230</v>
      </c>
      <c r="E45" s="2" t="s">
        <v>137</v>
      </c>
      <c r="F45" s="10" t="s">
        <v>138</v>
      </c>
      <c r="G45" s="5">
        <v>1339.07</v>
      </c>
      <c r="H45" s="2" t="s">
        <v>30</v>
      </c>
      <c r="I45" s="2" t="s">
        <v>18</v>
      </c>
      <c r="K45" s="5"/>
      <c r="L45" s="19"/>
    </row>
    <row r="46" spans="1:12" ht="24.95" customHeight="1">
      <c r="A46" s="2">
        <v>40</v>
      </c>
      <c r="B46" s="13">
        <v>7232</v>
      </c>
      <c r="C46" s="2" t="s">
        <v>139</v>
      </c>
      <c r="D46" s="1">
        <v>44263</v>
      </c>
      <c r="E46" s="2" t="s">
        <v>140</v>
      </c>
      <c r="F46" s="10" t="s">
        <v>141</v>
      </c>
      <c r="G46" s="5">
        <v>91056.74</v>
      </c>
      <c r="H46" s="2" t="s">
        <v>30</v>
      </c>
      <c r="I46" s="2" t="s">
        <v>23</v>
      </c>
      <c r="K46" s="5"/>
      <c r="L46" s="19"/>
    </row>
    <row r="47" spans="1:12" ht="24.95" customHeight="1">
      <c r="A47" s="2">
        <v>41</v>
      </c>
      <c r="B47" s="13">
        <v>7233</v>
      </c>
      <c r="C47" s="2" t="s">
        <v>142</v>
      </c>
      <c r="D47" s="1">
        <v>44231</v>
      </c>
      <c r="E47" s="2" t="s">
        <v>143</v>
      </c>
      <c r="F47" s="10" t="s">
        <v>144</v>
      </c>
      <c r="G47" s="5">
        <v>2519</v>
      </c>
      <c r="H47" s="2" t="s">
        <v>30</v>
      </c>
      <c r="I47" s="2" t="s">
        <v>18</v>
      </c>
      <c r="K47" s="5"/>
      <c r="L47" s="19">
        <v>5.82</v>
      </c>
    </row>
    <row r="48" spans="1:12" ht="24.95" customHeight="1">
      <c r="A48" s="2">
        <v>42</v>
      </c>
      <c r="B48" s="13">
        <v>7236</v>
      </c>
      <c r="C48" s="2" t="s">
        <v>145</v>
      </c>
      <c r="D48" s="1">
        <v>44298</v>
      </c>
      <c r="E48" s="2" t="s">
        <v>146</v>
      </c>
      <c r="F48" s="10" t="s">
        <v>147</v>
      </c>
      <c r="G48" s="5">
        <v>2704.72</v>
      </c>
      <c r="H48" s="2" t="s">
        <v>148</v>
      </c>
      <c r="I48" s="2" t="s">
        <v>18</v>
      </c>
      <c r="K48" s="5"/>
      <c r="L48" s="19"/>
    </row>
    <row r="49" spans="1:12" ht="24.95" customHeight="1">
      <c r="A49" s="2">
        <v>43</v>
      </c>
      <c r="B49" s="13">
        <v>7238</v>
      </c>
      <c r="C49" s="2" t="s">
        <v>27</v>
      </c>
      <c r="D49" s="1">
        <v>44265</v>
      </c>
      <c r="E49" s="2" t="s">
        <v>149</v>
      </c>
      <c r="F49" s="10" t="s">
        <v>150</v>
      </c>
      <c r="G49" s="5" t="s">
        <v>151</v>
      </c>
      <c r="H49" s="2" t="s">
        <v>36</v>
      </c>
      <c r="I49" s="2" t="s">
        <v>18</v>
      </c>
      <c r="K49" s="5" t="s">
        <v>152</v>
      </c>
      <c r="L49" s="19"/>
    </row>
    <row r="50" spans="1:12" ht="24.95" customHeight="1">
      <c r="A50" s="2">
        <v>44</v>
      </c>
      <c r="B50" s="13">
        <v>7239</v>
      </c>
      <c r="C50" s="2" t="s">
        <v>153</v>
      </c>
      <c r="D50" s="1">
        <v>44256</v>
      </c>
      <c r="E50" s="2" t="s">
        <v>154</v>
      </c>
      <c r="F50" s="10" t="s">
        <v>155</v>
      </c>
      <c r="G50" s="5">
        <v>11292.71</v>
      </c>
      <c r="H50" s="2" t="s">
        <v>36</v>
      </c>
      <c r="I50" s="2" t="s">
        <v>23</v>
      </c>
      <c r="K50" s="5"/>
      <c r="L50" s="19"/>
    </row>
    <row r="51" spans="1:12" ht="24.95" customHeight="1">
      <c r="A51" s="2">
        <v>45</v>
      </c>
      <c r="B51" s="13">
        <v>7241</v>
      </c>
      <c r="C51" s="2" t="s">
        <v>156</v>
      </c>
      <c r="D51" s="1">
        <v>44197</v>
      </c>
      <c r="E51" s="2" t="s">
        <v>157</v>
      </c>
      <c r="F51" s="10" t="s">
        <v>158</v>
      </c>
      <c r="G51" s="5">
        <v>41496.22</v>
      </c>
      <c r="H51" s="2" t="s">
        <v>30</v>
      </c>
      <c r="I51" s="2" t="s">
        <v>18</v>
      </c>
      <c r="K51" s="5"/>
      <c r="L51" s="19"/>
    </row>
    <row r="52" spans="1:12" ht="24.95" customHeight="1">
      <c r="A52" s="2">
        <v>46</v>
      </c>
      <c r="B52" s="13">
        <v>7242</v>
      </c>
      <c r="C52" s="2" t="s">
        <v>159</v>
      </c>
      <c r="D52" s="1">
        <v>44197</v>
      </c>
      <c r="E52" s="2" t="s">
        <v>160</v>
      </c>
      <c r="F52" s="10" t="s">
        <v>158</v>
      </c>
      <c r="G52" s="5">
        <v>62205.84</v>
      </c>
      <c r="H52" s="2" t="s">
        <v>30</v>
      </c>
      <c r="I52" s="2" t="s">
        <v>18</v>
      </c>
      <c r="K52" s="5"/>
      <c r="L52" s="19"/>
    </row>
    <row r="53" spans="1:12" ht="24.95" customHeight="1">
      <c r="A53" s="2">
        <v>47</v>
      </c>
      <c r="B53" s="13">
        <v>7247</v>
      </c>
      <c r="C53" s="2" t="s">
        <v>159</v>
      </c>
      <c r="D53" s="1">
        <v>44197</v>
      </c>
      <c r="E53" s="2" t="s">
        <v>161</v>
      </c>
      <c r="F53" s="10" t="s">
        <v>158</v>
      </c>
      <c r="G53" s="5">
        <v>6273.71</v>
      </c>
      <c r="H53" s="2" t="s">
        <v>30</v>
      </c>
      <c r="I53" s="2" t="s">
        <v>18</v>
      </c>
      <c r="K53" s="5"/>
      <c r="L53" s="19"/>
    </row>
    <row r="54" spans="1:12" ht="24.95" customHeight="1">
      <c r="A54" s="2">
        <v>48</v>
      </c>
      <c r="B54" s="13">
        <v>7250</v>
      </c>
      <c r="C54" s="2" t="s">
        <v>159</v>
      </c>
      <c r="D54" s="1">
        <v>44197</v>
      </c>
      <c r="E54" s="2" t="s">
        <v>162</v>
      </c>
      <c r="F54" s="10" t="s">
        <v>158</v>
      </c>
      <c r="G54" s="5">
        <v>10784.13</v>
      </c>
      <c r="H54" s="2" t="s">
        <v>30</v>
      </c>
      <c r="I54" s="2" t="s">
        <v>18</v>
      </c>
      <c r="K54" s="5"/>
      <c r="L54" s="19"/>
    </row>
    <row r="55" spans="1:12" ht="24.95" customHeight="1">
      <c r="A55" s="2">
        <v>49</v>
      </c>
      <c r="B55" s="13">
        <v>7251</v>
      </c>
      <c r="C55" s="2" t="s">
        <v>159</v>
      </c>
      <c r="D55" s="1">
        <v>44197</v>
      </c>
      <c r="E55" s="2" t="s">
        <v>163</v>
      </c>
      <c r="F55" s="10" t="s">
        <v>158</v>
      </c>
      <c r="G55" s="5">
        <v>2754.41</v>
      </c>
      <c r="H55" s="2" t="s">
        <v>30</v>
      </c>
      <c r="I55" s="2" t="s">
        <v>18</v>
      </c>
      <c r="K55" s="5"/>
      <c r="L55" s="19"/>
    </row>
    <row r="56" spans="1:12" ht="24.95" customHeight="1">
      <c r="A56" s="2">
        <v>50</v>
      </c>
      <c r="B56" s="13">
        <v>7252</v>
      </c>
      <c r="C56" s="2" t="s">
        <v>159</v>
      </c>
      <c r="D56" s="1">
        <v>44197</v>
      </c>
      <c r="E56" s="2" t="s">
        <v>164</v>
      </c>
      <c r="F56" s="10" t="s">
        <v>165</v>
      </c>
      <c r="G56" s="5">
        <v>10942.99</v>
      </c>
      <c r="H56" s="2" t="s">
        <v>30</v>
      </c>
      <c r="I56" s="2" t="s">
        <v>18</v>
      </c>
      <c r="K56" s="5"/>
      <c r="L56" s="19"/>
    </row>
    <row r="57" spans="1:12" ht="24.95" customHeight="1">
      <c r="A57" s="2">
        <v>51</v>
      </c>
      <c r="B57" s="13">
        <v>7263</v>
      </c>
      <c r="C57" s="2" t="s">
        <v>166</v>
      </c>
      <c r="D57" s="1">
        <v>44291</v>
      </c>
      <c r="E57" s="2" t="s">
        <v>167</v>
      </c>
      <c r="F57" s="10" t="s">
        <v>168</v>
      </c>
      <c r="G57" s="5">
        <v>11398.8</v>
      </c>
      <c r="H57" s="2" t="s">
        <v>30</v>
      </c>
      <c r="I57" s="2" t="s">
        <v>18</v>
      </c>
      <c r="K57" s="5"/>
      <c r="L57" s="19"/>
    </row>
    <row r="58" spans="1:12" ht="24.95" customHeight="1">
      <c r="A58" s="2">
        <v>52</v>
      </c>
      <c r="B58" s="13">
        <v>7268</v>
      </c>
      <c r="C58" s="2" t="s">
        <v>40</v>
      </c>
      <c r="D58" s="1">
        <v>44277</v>
      </c>
      <c r="E58" s="2" t="s">
        <v>169</v>
      </c>
      <c r="F58" s="10" t="s">
        <v>170</v>
      </c>
      <c r="G58" s="5">
        <v>0</v>
      </c>
      <c r="H58" s="2" t="s">
        <v>30</v>
      </c>
      <c r="I58" s="2" t="s">
        <v>18</v>
      </c>
      <c r="K58" s="5"/>
      <c r="L58" s="19"/>
    </row>
    <row r="59" spans="1:12" ht="24.95" customHeight="1">
      <c r="A59" s="2">
        <v>53</v>
      </c>
      <c r="B59" s="13">
        <v>7274</v>
      </c>
      <c r="C59" s="2" t="s">
        <v>171</v>
      </c>
      <c r="D59" s="1">
        <v>44294</v>
      </c>
      <c r="E59" s="2" t="s">
        <v>172</v>
      </c>
      <c r="F59" s="10" t="s">
        <v>173</v>
      </c>
      <c r="G59" s="5">
        <v>1425</v>
      </c>
      <c r="H59" s="2" t="s">
        <v>17</v>
      </c>
      <c r="I59" s="2" t="s">
        <v>23</v>
      </c>
      <c r="K59" s="5"/>
      <c r="L59" s="19"/>
    </row>
    <row r="60" spans="1:12" ht="24.95" customHeight="1">
      <c r="A60" s="2">
        <v>54</v>
      </c>
      <c r="B60" s="13">
        <v>7275</v>
      </c>
      <c r="C60" s="2" t="s">
        <v>174</v>
      </c>
      <c r="D60" s="1">
        <v>44293</v>
      </c>
      <c r="E60" s="2" t="s">
        <v>175</v>
      </c>
      <c r="F60" s="10" t="s">
        <v>176</v>
      </c>
      <c r="G60" s="5">
        <v>0</v>
      </c>
      <c r="H60" s="2" t="s">
        <v>55</v>
      </c>
      <c r="I60" s="2" t="s">
        <v>23</v>
      </c>
      <c r="K60" s="5">
        <v>3799.27</v>
      </c>
      <c r="L60" s="19"/>
    </row>
    <row r="61" spans="1:12" ht="24.95" customHeight="1">
      <c r="A61" s="2">
        <v>55</v>
      </c>
      <c r="B61" s="13">
        <v>7285</v>
      </c>
      <c r="C61" s="2" t="s">
        <v>177</v>
      </c>
      <c r="D61" s="1">
        <v>44312</v>
      </c>
      <c r="E61" s="2" t="s">
        <v>178</v>
      </c>
      <c r="F61" s="10" t="s">
        <v>179</v>
      </c>
      <c r="G61" s="5">
        <v>0</v>
      </c>
      <c r="H61" s="2" t="s">
        <v>55</v>
      </c>
      <c r="I61" s="2" t="s">
        <v>18</v>
      </c>
      <c r="K61" s="5"/>
      <c r="L61" s="19"/>
    </row>
    <row r="62" spans="1:12" ht="24.95" customHeight="1">
      <c r="A62" s="2">
        <v>56</v>
      </c>
      <c r="B62" s="13">
        <v>7286</v>
      </c>
      <c r="C62" s="2" t="s">
        <v>180</v>
      </c>
      <c r="D62" s="1">
        <v>44315</v>
      </c>
      <c r="E62" s="2" t="s">
        <v>181</v>
      </c>
      <c r="F62" s="10" t="s">
        <v>182</v>
      </c>
      <c r="G62" s="5">
        <v>14835</v>
      </c>
      <c r="H62" s="2" t="s">
        <v>36</v>
      </c>
      <c r="I62" s="2" t="s">
        <v>23</v>
      </c>
      <c r="K62" s="5"/>
      <c r="L62" s="19"/>
    </row>
    <row r="63" spans="1:12" ht="24.95" customHeight="1">
      <c r="A63" s="2">
        <v>57</v>
      </c>
      <c r="B63" s="13">
        <v>7287</v>
      </c>
      <c r="C63" s="2" t="s">
        <v>183</v>
      </c>
      <c r="D63" s="1">
        <v>44312</v>
      </c>
      <c r="E63" s="2" t="s">
        <v>184</v>
      </c>
      <c r="F63" s="10" t="s">
        <v>185</v>
      </c>
      <c r="G63" s="5">
        <v>500583.6</v>
      </c>
      <c r="H63" s="2" t="s">
        <v>17</v>
      </c>
      <c r="I63" s="2" t="s">
        <v>18</v>
      </c>
      <c r="K63" s="5"/>
      <c r="L63" s="19"/>
    </row>
    <row r="64" spans="1:12" ht="24.95" customHeight="1">
      <c r="A64" s="2">
        <v>58</v>
      </c>
      <c r="B64" s="13">
        <v>7289</v>
      </c>
      <c r="C64" s="2" t="s">
        <v>186</v>
      </c>
      <c r="D64" s="1">
        <v>44313</v>
      </c>
      <c r="E64" s="2" t="s">
        <v>187</v>
      </c>
      <c r="F64" s="10" t="s">
        <v>188</v>
      </c>
      <c r="G64" s="5">
        <v>7441.1</v>
      </c>
      <c r="H64" s="2" t="s">
        <v>30</v>
      </c>
      <c r="I64" s="2" t="s">
        <v>18</v>
      </c>
      <c r="K64" s="5"/>
      <c r="L64" s="19"/>
    </row>
    <row r="65" spans="1:35" ht="24.95" customHeight="1">
      <c r="A65" s="2">
        <v>59</v>
      </c>
      <c r="B65" s="13">
        <v>7292</v>
      </c>
      <c r="C65" s="2" t="s">
        <v>189</v>
      </c>
      <c r="D65" s="1">
        <v>44342</v>
      </c>
      <c r="E65" s="2" t="s">
        <v>190</v>
      </c>
      <c r="F65" s="10" t="s">
        <v>191</v>
      </c>
      <c r="G65" s="5">
        <v>2255.5</v>
      </c>
      <c r="H65" s="2" t="s">
        <v>36</v>
      </c>
      <c r="I65" s="2" t="s">
        <v>18</v>
      </c>
      <c r="K65" s="5" t="s">
        <v>192</v>
      </c>
      <c r="L65" s="19"/>
    </row>
    <row r="66" spans="1:35" ht="24.95" customHeight="1">
      <c r="A66" s="2">
        <v>60</v>
      </c>
      <c r="B66" s="13">
        <v>7297</v>
      </c>
      <c r="C66" s="2" t="s">
        <v>193</v>
      </c>
      <c r="D66" s="1">
        <v>44340</v>
      </c>
      <c r="E66" s="2" t="s">
        <v>194</v>
      </c>
      <c r="F66" s="10" t="s">
        <v>195</v>
      </c>
      <c r="G66" s="5">
        <v>36720.69</v>
      </c>
      <c r="H66" s="2" t="s">
        <v>36</v>
      </c>
      <c r="I66" s="2" t="s">
        <v>23</v>
      </c>
      <c r="K66" s="5">
        <v>8727.42</v>
      </c>
      <c r="L66" s="19"/>
    </row>
    <row r="67" spans="1:35" ht="24.95" customHeight="1">
      <c r="A67" s="2">
        <v>61</v>
      </c>
      <c r="B67" s="13">
        <v>7310</v>
      </c>
      <c r="C67" s="2" t="s">
        <v>196</v>
      </c>
      <c r="D67" s="1">
        <v>44305</v>
      </c>
      <c r="E67" s="2" t="s">
        <v>197</v>
      </c>
      <c r="F67" s="10" t="s">
        <v>198</v>
      </c>
      <c r="G67" s="5">
        <v>0</v>
      </c>
      <c r="H67" s="2" t="s">
        <v>36</v>
      </c>
      <c r="I67" s="2" t="s">
        <v>18</v>
      </c>
      <c r="K67" s="5"/>
      <c r="L67" s="19"/>
    </row>
    <row r="68" spans="1:35" ht="24.95" customHeight="1">
      <c r="A68" s="2">
        <v>62</v>
      </c>
      <c r="B68" s="13">
        <v>7312</v>
      </c>
      <c r="C68" s="2" t="s">
        <v>199</v>
      </c>
      <c r="D68" s="1">
        <v>44369</v>
      </c>
      <c r="E68" s="2" t="s">
        <v>200</v>
      </c>
      <c r="F68" s="10" t="s">
        <v>201</v>
      </c>
      <c r="G68" s="5">
        <v>0</v>
      </c>
      <c r="H68" s="2" t="s">
        <v>62</v>
      </c>
      <c r="I68" s="2" t="s">
        <v>18</v>
      </c>
      <c r="K68" s="5">
        <v>0</v>
      </c>
      <c r="L68" s="19"/>
    </row>
    <row r="69" spans="1:35" ht="24.95" customHeight="1">
      <c r="A69" s="2">
        <v>63</v>
      </c>
      <c r="B69" s="13">
        <v>7313</v>
      </c>
      <c r="C69" s="2" t="s">
        <v>202</v>
      </c>
      <c r="D69" s="1">
        <v>44369</v>
      </c>
      <c r="E69" s="2" t="s">
        <v>200</v>
      </c>
      <c r="F69" s="10" t="s">
        <v>201</v>
      </c>
      <c r="G69" s="5">
        <v>0</v>
      </c>
      <c r="H69" s="2" t="s">
        <v>62</v>
      </c>
      <c r="I69" s="2" t="s">
        <v>18</v>
      </c>
      <c r="K69" s="5"/>
      <c r="L69" s="19"/>
    </row>
    <row r="70" spans="1:35" ht="24.95" customHeight="1">
      <c r="A70" s="2">
        <v>64</v>
      </c>
      <c r="B70" s="13">
        <v>7314</v>
      </c>
      <c r="C70" s="2" t="s">
        <v>203</v>
      </c>
      <c r="D70" s="1">
        <v>44375</v>
      </c>
      <c r="E70" s="2" t="s">
        <v>200</v>
      </c>
      <c r="F70" s="10" t="s">
        <v>201</v>
      </c>
      <c r="G70" s="5">
        <v>0</v>
      </c>
      <c r="H70" s="2" t="s">
        <v>62</v>
      </c>
      <c r="I70" s="2" t="s">
        <v>18</v>
      </c>
      <c r="K70" s="5">
        <v>9680</v>
      </c>
      <c r="L70" s="19"/>
    </row>
    <row r="71" spans="1:35" ht="24.95" customHeight="1">
      <c r="A71" s="2">
        <v>65</v>
      </c>
      <c r="B71" s="13">
        <v>7315</v>
      </c>
      <c r="C71" s="2" t="s">
        <v>204</v>
      </c>
      <c r="D71" s="1">
        <v>44375</v>
      </c>
      <c r="E71" s="2" t="s">
        <v>200</v>
      </c>
      <c r="F71" s="10" t="s">
        <v>201</v>
      </c>
      <c r="G71" s="5">
        <v>0</v>
      </c>
      <c r="H71" s="2" t="s">
        <v>62</v>
      </c>
      <c r="I71" s="2" t="s">
        <v>18</v>
      </c>
      <c r="K71" s="5"/>
      <c r="L71" s="19"/>
    </row>
    <row r="72" spans="1:35" ht="24.95" customHeight="1">
      <c r="A72" s="2">
        <v>66</v>
      </c>
      <c r="B72" s="13">
        <v>7316</v>
      </c>
      <c r="C72" s="2" t="s">
        <v>205</v>
      </c>
      <c r="D72" s="1">
        <v>44369</v>
      </c>
      <c r="E72" s="2" t="s">
        <v>200</v>
      </c>
      <c r="F72" s="10" t="s">
        <v>201</v>
      </c>
      <c r="G72" s="5">
        <v>40500</v>
      </c>
      <c r="H72" s="2" t="s">
        <v>62</v>
      </c>
      <c r="I72" s="2" t="s">
        <v>18</v>
      </c>
      <c r="K72" s="5">
        <v>24350</v>
      </c>
      <c r="L72" s="19"/>
    </row>
    <row r="73" spans="1:35" s="8" customFormat="1" ht="24.95" customHeight="1">
      <c r="A73" s="2">
        <v>67</v>
      </c>
      <c r="B73" s="13">
        <v>7317</v>
      </c>
      <c r="C73" s="2" t="s">
        <v>206</v>
      </c>
      <c r="D73" s="1">
        <v>44369</v>
      </c>
      <c r="E73" s="2" t="s">
        <v>200</v>
      </c>
      <c r="F73" s="10" t="s">
        <v>201</v>
      </c>
      <c r="G73" s="5">
        <v>0</v>
      </c>
      <c r="H73" s="2" t="s">
        <v>62</v>
      </c>
      <c r="I73" s="2" t="s">
        <v>18</v>
      </c>
      <c r="J73" s="7"/>
      <c r="K73" s="5"/>
      <c r="L73" s="19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</row>
    <row r="74" spans="1:35" ht="24.95" customHeight="1">
      <c r="A74" s="2">
        <v>68</v>
      </c>
      <c r="B74" s="13">
        <v>7318</v>
      </c>
      <c r="C74" s="2" t="s">
        <v>207</v>
      </c>
      <c r="D74" s="1">
        <v>44369</v>
      </c>
      <c r="E74" s="2" t="s">
        <v>200</v>
      </c>
      <c r="F74" s="10" t="s">
        <v>201</v>
      </c>
      <c r="G74" s="5">
        <v>0</v>
      </c>
      <c r="H74" s="2" t="s">
        <v>62</v>
      </c>
      <c r="I74" s="2" t="s">
        <v>18</v>
      </c>
      <c r="K74" s="5"/>
      <c r="L74" s="19"/>
    </row>
    <row r="75" spans="1:35" ht="24.95" customHeight="1">
      <c r="A75" s="2">
        <v>69</v>
      </c>
      <c r="B75" s="13">
        <v>7320</v>
      </c>
      <c r="C75" s="2" t="s">
        <v>56</v>
      </c>
      <c r="D75" s="1">
        <v>44348</v>
      </c>
      <c r="E75" s="2" t="s">
        <v>208</v>
      </c>
      <c r="F75" s="10" t="s">
        <v>209</v>
      </c>
      <c r="G75" s="5">
        <v>13945.95</v>
      </c>
      <c r="H75" s="2" t="s">
        <v>210</v>
      </c>
      <c r="I75" s="2" t="s">
        <v>23</v>
      </c>
      <c r="K75" s="5"/>
      <c r="L75" s="19"/>
    </row>
    <row r="76" spans="1:35" ht="24.95" customHeight="1">
      <c r="A76" s="2">
        <v>70</v>
      </c>
      <c r="B76" s="13">
        <v>7328</v>
      </c>
      <c r="C76" s="2" t="s">
        <v>68</v>
      </c>
      <c r="D76" s="1">
        <v>44390</v>
      </c>
      <c r="E76" s="2" t="s">
        <v>211</v>
      </c>
      <c r="F76" s="10" t="s">
        <v>212</v>
      </c>
      <c r="G76" s="5">
        <v>0</v>
      </c>
      <c r="H76" s="2" t="s">
        <v>30</v>
      </c>
      <c r="I76" s="2" t="s">
        <v>18</v>
      </c>
      <c r="K76" s="5"/>
      <c r="L76" s="19"/>
    </row>
    <row r="77" spans="1:35" ht="24.95" customHeight="1">
      <c r="A77" s="2">
        <v>71</v>
      </c>
      <c r="B77" s="13">
        <v>7337</v>
      </c>
      <c r="C77" s="2" t="s">
        <v>213</v>
      </c>
      <c r="D77" s="1">
        <v>44405</v>
      </c>
      <c r="E77" s="2" t="s">
        <v>214</v>
      </c>
      <c r="F77" s="10" t="s">
        <v>215</v>
      </c>
      <c r="G77" s="5" t="s">
        <v>216</v>
      </c>
      <c r="H77" s="2" t="s">
        <v>30</v>
      </c>
      <c r="I77" s="2" t="s">
        <v>18</v>
      </c>
      <c r="K77" s="5" t="s">
        <v>217</v>
      </c>
      <c r="L77" s="19"/>
    </row>
    <row r="78" spans="1:35" ht="24.95" customHeight="1">
      <c r="A78" s="2">
        <v>72</v>
      </c>
      <c r="B78" s="13">
        <v>7344</v>
      </c>
      <c r="C78" s="2" t="s">
        <v>27</v>
      </c>
      <c r="D78" s="1">
        <v>44409</v>
      </c>
      <c r="E78" s="2" t="s">
        <v>218</v>
      </c>
      <c r="F78" s="10" t="s">
        <v>219</v>
      </c>
      <c r="G78" s="5" t="s">
        <v>220</v>
      </c>
      <c r="H78" s="2" t="s">
        <v>221</v>
      </c>
      <c r="I78" s="2" t="s">
        <v>18</v>
      </c>
      <c r="K78" s="5"/>
      <c r="L78" s="19"/>
    </row>
    <row r="79" spans="1:35" ht="24.95" customHeight="1">
      <c r="A79" s="2">
        <v>73</v>
      </c>
      <c r="B79" s="13">
        <v>7354</v>
      </c>
      <c r="C79" s="2" t="s">
        <v>222</v>
      </c>
      <c r="D79" s="1">
        <v>44438</v>
      </c>
      <c r="E79" s="2" t="s">
        <v>223</v>
      </c>
      <c r="F79" s="10" t="s">
        <v>224</v>
      </c>
      <c r="G79" s="5">
        <v>1476.51</v>
      </c>
      <c r="H79" s="2" t="s">
        <v>17</v>
      </c>
      <c r="I79" s="2" t="s">
        <v>18</v>
      </c>
      <c r="K79" s="5">
        <v>6253.52</v>
      </c>
      <c r="L79" s="19"/>
    </row>
    <row r="80" spans="1:35" ht="24.95" customHeight="1">
      <c r="A80" s="2">
        <v>74</v>
      </c>
      <c r="B80" s="13">
        <v>7357</v>
      </c>
      <c r="C80" s="2" t="s">
        <v>225</v>
      </c>
      <c r="D80" s="1">
        <v>44424</v>
      </c>
      <c r="E80" s="2" t="str">
        <f>UPPER("técnico afinador de pianosPARA TATUÍ")</f>
        <v>TÉCNICO AFINADOR DE PIANOSPARA TATUÍ</v>
      </c>
      <c r="F80" s="10" t="s">
        <v>226</v>
      </c>
      <c r="G80" s="5">
        <v>20750</v>
      </c>
      <c r="H80" s="2" t="s">
        <v>17</v>
      </c>
      <c r="I80" s="2" t="s">
        <v>18</v>
      </c>
      <c r="K80" s="5"/>
      <c r="L80" s="19"/>
    </row>
    <row r="81" spans="1:12" ht="24.95" customHeight="1">
      <c r="A81" s="2">
        <v>75</v>
      </c>
      <c r="B81" s="13">
        <v>7370</v>
      </c>
      <c r="C81" s="2" t="s">
        <v>227</v>
      </c>
      <c r="D81" s="1">
        <v>44409</v>
      </c>
      <c r="E81" s="2" t="s">
        <v>228</v>
      </c>
      <c r="F81" s="10" t="s">
        <v>229</v>
      </c>
      <c r="G81" s="5">
        <f>13432.82+20.48+17.67+24.92+604.68+122.2+84.14+213.79+84.14</f>
        <v>14604.84</v>
      </c>
      <c r="H81" s="2" t="s">
        <v>22</v>
      </c>
      <c r="I81" s="2" t="s">
        <v>18</v>
      </c>
      <c r="K81" s="5"/>
      <c r="L81" s="19"/>
    </row>
    <row r="82" spans="1:12" ht="24.95" customHeight="1">
      <c r="A82" s="2">
        <v>76</v>
      </c>
      <c r="B82" s="13">
        <v>7376</v>
      </c>
      <c r="C82" s="2" t="s">
        <v>230</v>
      </c>
      <c r="D82" s="1">
        <v>44434</v>
      </c>
      <c r="E82" s="2" t="s">
        <v>231</v>
      </c>
      <c r="F82" s="10" t="s">
        <v>232</v>
      </c>
      <c r="G82" s="5">
        <v>7780</v>
      </c>
      <c r="H82" s="2" t="s">
        <v>233</v>
      </c>
      <c r="I82" s="2" t="s">
        <v>18</v>
      </c>
      <c r="K82" s="5">
        <v>2500</v>
      </c>
      <c r="L82" s="19"/>
    </row>
    <row r="83" spans="1:12" ht="24.95" customHeight="1">
      <c r="A83" s="2">
        <v>77</v>
      </c>
      <c r="B83" s="13">
        <v>7378</v>
      </c>
      <c r="C83" s="2" t="s">
        <v>234</v>
      </c>
      <c r="D83" s="1">
        <v>44468</v>
      </c>
      <c r="E83" s="2" t="s">
        <v>235</v>
      </c>
      <c r="F83" s="10" t="s">
        <v>236</v>
      </c>
      <c r="G83" s="5">
        <v>746.91</v>
      </c>
      <c r="H83" s="2" t="s">
        <v>36</v>
      </c>
      <c r="I83" s="2" t="s">
        <v>18</v>
      </c>
      <c r="K83" s="5">
        <v>3304.56</v>
      </c>
      <c r="L83" s="19"/>
    </row>
    <row r="84" spans="1:12" ht="24.95" customHeight="1">
      <c r="A84" s="2">
        <v>78</v>
      </c>
      <c r="B84" s="13">
        <v>7380</v>
      </c>
      <c r="C84" s="2" t="s">
        <v>237</v>
      </c>
      <c r="D84" s="1">
        <v>44470</v>
      </c>
      <c r="E84" s="2" t="s">
        <v>238</v>
      </c>
      <c r="F84" s="10" t="s">
        <v>239</v>
      </c>
      <c r="G84" s="5">
        <f>3723.24-4.73</f>
        <v>3718.5099999999998</v>
      </c>
      <c r="H84" s="2" t="s">
        <v>36</v>
      </c>
      <c r="I84" s="2" t="s">
        <v>23</v>
      </c>
      <c r="K84" s="5"/>
      <c r="L84" s="19"/>
    </row>
    <row r="85" spans="1:12" ht="24.95" customHeight="1">
      <c r="A85" s="2">
        <v>79</v>
      </c>
      <c r="B85" s="13">
        <v>7381</v>
      </c>
      <c r="C85" s="2" t="s">
        <v>240</v>
      </c>
      <c r="D85" s="1">
        <v>44469</v>
      </c>
      <c r="E85" s="2" t="s">
        <v>241</v>
      </c>
      <c r="F85" s="10" t="s">
        <v>242</v>
      </c>
      <c r="G85" s="5">
        <v>0</v>
      </c>
      <c r="H85" s="2" t="s">
        <v>36</v>
      </c>
      <c r="I85" s="2" t="s">
        <v>18</v>
      </c>
      <c r="K85" s="5"/>
      <c r="L85" s="19"/>
    </row>
    <row r="86" spans="1:12" ht="24.95" customHeight="1">
      <c r="A86" s="2">
        <v>80</v>
      </c>
      <c r="B86" s="13">
        <v>7394</v>
      </c>
      <c r="C86" s="2" t="str">
        <f>UPPER("Cynthia Tignor Borgani 19218694880")</f>
        <v>CYNTHIA TIGNOR BORGANI 19218694880</v>
      </c>
      <c r="D86" s="1">
        <v>44440</v>
      </c>
      <c r="E86" s="2" t="str">
        <f>UPPER("curso de Interpretação e Improviso vocal do Conservatório de Tatuí")</f>
        <v>CURSO DE INTERPRETAÇÃO E IMPROVISO VOCAL DO CONSERVATÓRIO DE TATUÍ</v>
      </c>
      <c r="F86" s="10" t="s">
        <v>243</v>
      </c>
      <c r="G86" s="5">
        <v>3000</v>
      </c>
      <c r="H86" s="1" t="s">
        <v>244</v>
      </c>
      <c r="I86" s="2" t="s">
        <v>18</v>
      </c>
      <c r="K86" s="5"/>
      <c r="L86" s="19"/>
    </row>
    <row r="87" spans="1:12" ht="24.95" customHeight="1">
      <c r="A87" s="2">
        <v>81</v>
      </c>
      <c r="B87" s="13">
        <v>7397</v>
      </c>
      <c r="C87" s="2" t="s">
        <v>156</v>
      </c>
      <c r="D87" s="1">
        <v>44440</v>
      </c>
      <c r="E87" s="2" t="s">
        <v>245</v>
      </c>
      <c r="F87" s="10" t="s">
        <v>246</v>
      </c>
      <c r="G87" s="5">
        <v>9289.26</v>
      </c>
      <c r="H87" s="2" t="s">
        <v>86</v>
      </c>
      <c r="I87" s="2" t="s">
        <v>18</v>
      </c>
      <c r="K87" s="5"/>
      <c r="L87" s="19"/>
    </row>
    <row r="88" spans="1:12" ht="24.95" customHeight="1">
      <c r="A88" s="2">
        <v>82</v>
      </c>
      <c r="B88" s="13">
        <v>7398</v>
      </c>
      <c r="C88" s="2" t="s">
        <v>27</v>
      </c>
      <c r="D88" s="1">
        <v>44438</v>
      </c>
      <c r="E88" s="2" t="s">
        <v>247</v>
      </c>
      <c r="F88" s="10" t="s">
        <v>248</v>
      </c>
      <c r="G88" s="5">
        <v>33512.400000000001</v>
      </c>
      <c r="H88" s="2" t="s">
        <v>36</v>
      </c>
      <c r="I88" s="2" t="s">
        <v>18</v>
      </c>
      <c r="K88" s="5"/>
      <c r="L88" s="19"/>
    </row>
    <row r="89" spans="1:12" ht="24.95" customHeight="1">
      <c r="A89" s="2">
        <v>83</v>
      </c>
      <c r="B89" s="13">
        <v>7399</v>
      </c>
      <c r="C89" s="2" t="s">
        <v>156</v>
      </c>
      <c r="D89" s="1">
        <v>44440</v>
      </c>
      <c r="E89" s="2" t="s">
        <v>249</v>
      </c>
      <c r="F89" s="10" t="s">
        <v>246</v>
      </c>
      <c r="G89" s="5">
        <v>243557.73</v>
      </c>
      <c r="H89" s="2" t="s">
        <v>36</v>
      </c>
      <c r="I89" s="2" t="s">
        <v>18</v>
      </c>
      <c r="K89" s="5"/>
      <c r="L89" s="19"/>
    </row>
    <row r="90" spans="1:12" ht="24.95" customHeight="1">
      <c r="A90" s="2">
        <v>84</v>
      </c>
      <c r="B90" s="13">
        <v>7400</v>
      </c>
      <c r="C90" s="2" t="s">
        <v>156</v>
      </c>
      <c r="D90" s="1">
        <v>44440</v>
      </c>
      <c r="E90" s="2" t="s">
        <v>250</v>
      </c>
      <c r="F90" s="10" t="s">
        <v>246</v>
      </c>
      <c r="G90" s="5">
        <v>24278.63</v>
      </c>
      <c r="H90" s="2" t="s">
        <v>36</v>
      </c>
      <c r="I90" s="2" t="s">
        <v>18</v>
      </c>
      <c r="K90" s="5"/>
      <c r="L90" s="19"/>
    </row>
    <row r="91" spans="1:12" ht="24.95" customHeight="1">
      <c r="A91" s="2">
        <v>85</v>
      </c>
      <c r="B91" s="13">
        <v>7401</v>
      </c>
      <c r="C91" s="2" t="s">
        <v>251</v>
      </c>
      <c r="D91" s="1">
        <v>44410</v>
      </c>
      <c r="E91" s="2" t="s">
        <v>252</v>
      </c>
      <c r="F91" s="10" t="s">
        <v>253</v>
      </c>
      <c r="G91" s="5">
        <v>167320.03</v>
      </c>
      <c r="H91" s="2" t="s">
        <v>30</v>
      </c>
      <c r="I91" s="2" t="s">
        <v>23</v>
      </c>
      <c r="K91" s="5"/>
      <c r="L91" s="19"/>
    </row>
    <row r="92" spans="1:12" ht="24.95" customHeight="1">
      <c r="A92" s="2">
        <v>86</v>
      </c>
      <c r="B92" s="13">
        <v>7402</v>
      </c>
      <c r="C92" s="2" t="s">
        <v>88</v>
      </c>
      <c r="D92" s="1">
        <v>44431</v>
      </c>
      <c r="E92" s="2" t="s">
        <v>254</v>
      </c>
      <c r="F92" s="10" t="s">
        <v>255</v>
      </c>
      <c r="G92" s="5">
        <v>12200.7</v>
      </c>
      <c r="H92" s="2" t="s">
        <v>30</v>
      </c>
      <c r="I92" s="2" t="s">
        <v>18</v>
      </c>
      <c r="K92" s="5"/>
      <c r="L92" s="19"/>
    </row>
    <row r="93" spans="1:12" ht="24.95" customHeight="1">
      <c r="A93" s="2">
        <v>87</v>
      </c>
      <c r="B93" s="13">
        <v>7403</v>
      </c>
      <c r="C93" s="2" t="s">
        <v>256</v>
      </c>
      <c r="D93" s="1">
        <v>44455</v>
      </c>
      <c r="E93" s="2" t="s">
        <v>257</v>
      </c>
      <c r="F93" s="10" t="s">
        <v>258</v>
      </c>
      <c r="G93" s="5">
        <v>0</v>
      </c>
      <c r="H93" s="2" t="s">
        <v>30</v>
      </c>
      <c r="I93" s="2" t="s">
        <v>18</v>
      </c>
      <c r="K93" s="5"/>
      <c r="L93" s="19"/>
    </row>
    <row r="94" spans="1:12" ht="24.95" customHeight="1">
      <c r="A94" s="2">
        <v>88</v>
      </c>
      <c r="B94" s="13">
        <v>7408</v>
      </c>
      <c r="C94" s="2" t="s">
        <v>259</v>
      </c>
      <c r="D94" s="1">
        <v>44070</v>
      </c>
      <c r="E94" s="2" t="s">
        <v>73</v>
      </c>
      <c r="F94" s="10" t="s">
        <v>260</v>
      </c>
      <c r="G94" s="5">
        <v>0</v>
      </c>
      <c r="H94" s="2" t="s">
        <v>62</v>
      </c>
      <c r="I94" s="2" t="s">
        <v>18</v>
      </c>
      <c r="K94" s="5"/>
      <c r="L94" s="19"/>
    </row>
    <row r="95" spans="1:12" ht="24.95" customHeight="1">
      <c r="A95" s="2">
        <v>89</v>
      </c>
      <c r="B95" s="13">
        <v>7425</v>
      </c>
      <c r="C95" s="2" t="s">
        <v>261</v>
      </c>
      <c r="D95" s="1">
        <v>44484</v>
      </c>
      <c r="E95" s="2" t="s">
        <v>262</v>
      </c>
      <c r="F95" s="10" t="s">
        <v>263</v>
      </c>
      <c r="G95" s="5">
        <v>2370</v>
      </c>
      <c r="H95" s="2" t="s">
        <v>30</v>
      </c>
      <c r="I95" s="2" t="s">
        <v>18</v>
      </c>
      <c r="K95" s="5">
        <v>1185</v>
      </c>
      <c r="L95" s="19"/>
    </row>
    <row r="96" spans="1:12" ht="24.95" customHeight="1">
      <c r="A96" s="2">
        <v>90</v>
      </c>
      <c r="B96" s="13">
        <v>7449</v>
      </c>
      <c r="C96" s="2" t="s">
        <v>264</v>
      </c>
      <c r="D96" s="1">
        <v>44457</v>
      </c>
      <c r="E96" s="2" t="s">
        <v>265</v>
      </c>
      <c r="F96" s="10" t="s">
        <v>266</v>
      </c>
      <c r="G96" s="5">
        <v>0</v>
      </c>
      <c r="H96" s="2" t="s">
        <v>30</v>
      </c>
      <c r="I96" s="2" t="s">
        <v>18</v>
      </c>
      <c r="K96" s="5"/>
      <c r="L96" s="19"/>
    </row>
    <row r="97" spans="1:12" ht="24.95" customHeight="1">
      <c r="A97" s="2">
        <v>91</v>
      </c>
      <c r="B97" s="13">
        <v>7489</v>
      </c>
      <c r="C97" s="2" t="s">
        <v>267</v>
      </c>
      <c r="D97" s="1">
        <v>44487</v>
      </c>
      <c r="E97" s="2" t="s">
        <v>268</v>
      </c>
      <c r="F97" s="10" t="s">
        <v>269</v>
      </c>
      <c r="G97" s="5">
        <v>54.92</v>
      </c>
      <c r="H97" s="2" t="s">
        <v>30</v>
      </c>
      <c r="I97" s="2" t="s">
        <v>18</v>
      </c>
      <c r="K97" s="5">
        <v>179.05</v>
      </c>
      <c r="L97" s="19"/>
    </row>
    <row r="98" spans="1:12" ht="24.95" customHeight="1">
      <c r="A98" s="2">
        <v>92</v>
      </c>
      <c r="B98" s="13">
        <v>7546</v>
      </c>
      <c r="C98" s="2" t="s">
        <v>270</v>
      </c>
      <c r="D98" s="1">
        <v>44539</v>
      </c>
      <c r="E98" s="2" t="s">
        <v>271</v>
      </c>
      <c r="F98" s="10" t="s">
        <v>272</v>
      </c>
      <c r="G98" s="5">
        <v>0</v>
      </c>
      <c r="H98" s="2" t="s">
        <v>62</v>
      </c>
      <c r="I98" s="2" t="s">
        <v>18</v>
      </c>
      <c r="K98" s="5"/>
      <c r="L98" s="19"/>
    </row>
    <row r="99" spans="1:12" ht="24.95" customHeight="1">
      <c r="A99" s="2">
        <v>93</v>
      </c>
      <c r="B99" s="13">
        <v>7547</v>
      </c>
      <c r="C99" s="2" t="s">
        <v>273</v>
      </c>
      <c r="D99" s="1">
        <v>44540</v>
      </c>
      <c r="E99" s="2" t="s">
        <v>271</v>
      </c>
      <c r="F99" s="10" t="s">
        <v>272</v>
      </c>
      <c r="G99" s="5">
        <v>17200</v>
      </c>
      <c r="H99" s="2" t="s">
        <v>62</v>
      </c>
      <c r="I99" s="2" t="s">
        <v>18</v>
      </c>
      <c r="K99" s="5">
        <v>1550</v>
      </c>
      <c r="L99" s="19"/>
    </row>
    <row r="100" spans="1:12" ht="24.95" customHeight="1">
      <c r="A100" s="2">
        <v>94</v>
      </c>
      <c r="B100" s="13">
        <v>7548</v>
      </c>
      <c r="C100" s="2" t="s">
        <v>274</v>
      </c>
      <c r="D100" s="1">
        <v>44539</v>
      </c>
      <c r="E100" s="2" t="s">
        <v>271</v>
      </c>
      <c r="F100" s="10" t="s">
        <v>272</v>
      </c>
      <c r="G100" s="5">
        <v>0</v>
      </c>
      <c r="H100" s="2" t="s">
        <v>62</v>
      </c>
      <c r="I100" s="2" t="s">
        <v>18</v>
      </c>
      <c r="K100" s="5"/>
      <c r="L100" s="19"/>
    </row>
    <row r="101" spans="1:12" ht="24.95" customHeight="1">
      <c r="A101" s="2">
        <v>95</v>
      </c>
      <c r="B101" s="13">
        <v>7549</v>
      </c>
      <c r="C101" s="2" t="s">
        <v>275</v>
      </c>
      <c r="D101" s="1">
        <v>44510</v>
      </c>
      <c r="E101" s="2" t="s">
        <v>276</v>
      </c>
      <c r="F101" s="10" t="s">
        <v>277</v>
      </c>
      <c r="G101" s="5">
        <v>8100</v>
      </c>
      <c r="H101" s="2" t="s">
        <v>62</v>
      </c>
      <c r="I101" s="2" t="s">
        <v>18</v>
      </c>
      <c r="K101" s="5"/>
      <c r="L101" s="19"/>
    </row>
    <row r="102" spans="1:12" ht="24.95" customHeight="1">
      <c r="A102" s="2">
        <v>96</v>
      </c>
      <c r="B102" s="13">
        <v>7557</v>
      </c>
      <c r="C102" s="2" t="s">
        <v>278</v>
      </c>
      <c r="D102" s="1">
        <v>44554</v>
      </c>
      <c r="E102" s="2" t="s">
        <v>279</v>
      </c>
      <c r="F102" s="10" t="s">
        <v>280</v>
      </c>
      <c r="G102" s="5">
        <v>66590</v>
      </c>
      <c r="H102" s="2" t="s">
        <v>62</v>
      </c>
      <c r="I102" s="2" t="s">
        <v>18</v>
      </c>
      <c r="K102" s="5"/>
      <c r="L102" s="19"/>
    </row>
    <row r="103" spans="1:12" ht="24.95" customHeight="1">
      <c r="A103" s="2">
        <v>97</v>
      </c>
      <c r="B103" s="13">
        <v>7558</v>
      </c>
      <c r="C103" s="2" t="s">
        <v>281</v>
      </c>
      <c r="D103" s="1">
        <v>44547</v>
      </c>
      <c r="E103" s="2" t="s">
        <v>279</v>
      </c>
      <c r="F103" s="10" t="s">
        <v>280</v>
      </c>
      <c r="G103" s="5">
        <v>0</v>
      </c>
      <c r="H103" s="2" t="s">
        <v>62</v>
      </c>
      <c r="I103" s="2" t="s">
        <v>18</v>
      </c>
      <c r="K103" s="5"/>
      <c r="L103" s="19"/>
    </row>
    <row r="104" spans="1:12" ht="24.95" customHeight="1">
      <c r="A104" s="2">
        <v>98</v>
      </c>
      <c r="B104" s="13">
        <v>7559</v>
      </c>
      <c r="C104" s="2" t="s">
        <v>282</v>
      </c>
      <c r="D104" s="1">
        <v>44545</v>
      </c>
      <c r="E104" s="2" t="s">
        <v>279</v>
      </c>
      <c r="F104" s="10" t="s">
        <v>280</v>
      </c>
      <c r="G104" s="5">
        <v>0</v>
      </c>
      <c r="H104" s="2" t="s">
        <v>62</v>
      </c>
      <c r="I104" s="2" t="s">
        <v>18</v>
      </c>
      <c r="K104" s="5"/>
      <c r="L104" s="19"/>
    </row>
    <row r="105" spans="1:12" ht="24.95" customHeight="1">
      <c r="A105" s="2">
        <v>99</v>
      </c>
      <c r="B105" s="13">
        <v>7564</v>
      </c>
      <c r="C105" s="2" t="s">
        <v>283</v>
      </c>
      <c r="D105" s="1">
        <v>44547</v>
      </c>
      <c r="E105" s="2" t="s">
        <v>279</v>
      </c>
      <c r="F105" s="10" t="s">
        <v>280</v>
      </c>
      <c r="G105" s="5">
        <v>27172.7</v>
      </c>
      <c r="H105" s="2" t="s">
        <v>62</v>
      </c>
      <c r="I105" s="2" t="s">
        <v>18</v>
      </c>
      <c r="K105" s="5"/>
      <c r="L105" s="19"/>
    </row>
    <row r="106" spans="1:12" ht="24.95" customHeight="1">
      <c r="A106" s="2">
        <v>100</v>
      </c>
      <c r="B106" s="13">
        <v>7565</v>
      </c>
      <c r="C106" s="2" t="s">
        <v>284</v>
      </c>
      <c r="D106" s="1">
        <v>44531</v>
      </c>
      <c r="E106" s="2" t="s">
        <v>279</v>
      </c>
      <c r="F106" s="10" t="s">
        <v>280</v>
      </c>
      <c r="G106" s="5">
        <v>0</v>
      </c>
      <c r="H106" s="2" t="s">
        <v>62</v>
      </c>
      <c r="I106" s="2" t="s">
        <v>18</v>
      </c>
      <c r="K106" s="5"/>
      <c r="L106" s="19"/>
    </row>
    <row r="107" spans="1:12" ht="24.95" customHeight="1">
      <c r="A107" s="2">
        <v>101</v>
      </c>
      <c r="B107" s="13">
        <v>7566</v>
      </c>
      <c r="C107" s="2" t="s">
        <v>285</v>
      </c>
      <c r="D107" s="1">
        <v>44554</v>
      </c>
      <c r="E107" s="2" t="s">
        <v>279</v>
      </c>
      <c r="F107" s="10" t="s">
        <v>280</v>
      </c>
      <c r="G107" s="5">
        <v>0</v>
      </c>
      <c r="H107" s="2" t="s">
        <v>62</v>
      </c>
      <c r="I107" s="2" t="s">
        <v>18</v>
      </c>
      <c r="K107" s="5"/>
      <c r="L107" s="19"/>
    </row>
    <row r="108" spans="1:12" ht="24.95" customHeight="1">
      <c r="A108" s="2">
        <v>102</v>
      </c>
      <c r="B108" s="13">
        <v>7577</v>
      </c>
      <c r="C108" s="2" t="s">
        <v>286</v>
      </c>
      <c r="D108" s="1">
        <v>44508</v>
      </c>
      <c r="E108" s="2" t="str">
        <f>UPPER("locação de container DE TATUI")</f>
        <v>LOCAÇÃO DE CONTAINER DE TATUI</v>
      </c>
      <c r="F108" s="10" t="s">
        <v>287</v>
      </c>
      <c r="G108" s="5">
        <v>4560</v>
      </c>
      <c r="H108" s="2" t="s">
        <v>62</v>
      </c>
      <c r="I108" s="2" t="s">
        <v>18</v>
      </c>
      <c r="K108" s="5"/>
      <c r="L108" s="19"/>
    </row>
    <row r="109" spans="1:12" ht="24.95" customHeight="1">
      <c r="A109" s="2">
        <v>103</v>
      </c>
      <c r="B109" s="13">
        <v>7584</v>
      </c>
      <c r="C109" s="2" t="str">
        <f>UPPER("Rafael Sant Anna Correa de Toledo")</f>
        <v>RAFAEL SANT ANNA CORREA DE TOLEDO</v>
      </c>
      <c r="D109" s="1">
        <v>44525</v>
      </c>
      <c r="E109" s="2" t="str">
        <f>UPPER("músico para participação na filmagem na apresentação do Grupo de Choro")</f>
        <v>MÚSICO PARA PARTICIPAÇÃO NA FILMAGEM NA APRESENTAÇÃO DO GRUPO DE CHORO</v>
      </c>
      <c r="F109" s="10" t="s">
        <v>288</v>
      </c>
      <c r="G109" s="5">
        <v>800</v>
      </c>
      <c r="H109" s="2" t="s">
        <v>62</v>
      </c>
      <c r="I109" s="2" t="s">
        <v>18</v>
      </c>
      <c r="K109" s="5"/>
      <c r="L109" s="19"/>
    </row>
    <row r="110" spans="1:12" ht="24.95" customHeight="1">
      <c r="A110" s="2">
        <v>104</v>
      </c>
      <c r="B110" s="13">
        <v>7595</v>
      </c>
      <c r="C110" s="2" t="s">
        <v>289</v>
      </c>
      <c r="D110" s="1">
        <v>44539</v>
      </c>
      <c r="E110" s="2" t="s">
        <v>290</v>
      </c>
      <c r="F110" s="10" t="s">
        <v>291</v>
      </c>
      <c r="G110" s="5">
        <v>12351.95</v>
      </c>
      <c r="H110" s="2" t="s">
        <v>55</v>
      </c>
      <c r="I110" s="2" t="s">
        <v>18</v>
      </c>
      <c r="K110" s="5"/>
      <c r="L110" s="19"/>
    </row>
    <row r="111" spans="1:12" ht="24.95" customHeight="1">
      <c r="A111" s="2">
        <v>105</v>
      </c>
      <c r="B111" s="13">
        <v>7615</v>
      </c>
      <c r="C111" s="2" t="s">
        <v>292</v>
      </c>
      <c r="D111" s="1">
        <v>44546</v>
      </c>
      <c r="E111" s="2" t="s">
        <v>293</v>
      </c>
      <c r="F111" s="10" t="s">
        <v>294</v>
      </c>
      <c r="G111" s="5">
        <f>31655+2951+4582.5</f>
        <v>39188.5</v>
      </c>
      <c r="H111" s="2" t="s">
        <v>36</v>
      </c>
      <c r="I111" s="2" t="s">
        <v>23</v>
      </c>
      <c r="K111" s="5"/>
      <c r="L111" s="19"/>
    </row>
    <row r="112" spans="1:12" ht="24.95" customHeight="1">
      <c r="A112" s="2">
        <v>106</v>
      </c>
      <c r="B112" s="13">
        <v>7617</v>
      </c>
      <c r="C112" s="2" t="s">
        <v>91</v>
      </c>
      <c r="D112" s="1">
        <v>44547</v>
      </c>
      <c r="E112" s="2" t="s">
        <v>295</v>
      </c>
      <c r="F112" s="10" t="s">
        <v>296</v>
      </c>
      <c r="G112" s="5">
        <v>0</v>
      </c>
      <c r="H112" s="2" t="s">
        <v>297</v>
      </c>
      <c r="I112" s="2" t="s">
        <v>18</v>
      </c>
      <c r="K112" s="5"/>
      <c r="L112" s="19"/>
    </row>
    <row r="113" spans="1:12" ht="24.95" customHeight="1">
      <c r="A113" s="2">
        <v>107</v>
      </c>
      <c r="B113" s="13">
        <v>7619</v>
      </c>
      <c r="C113" s="2" t="s">
        <v>298</v>
      </c>
      <c r="D113" s="1">
        <v>44566</v>
      </c>
      <c r="E113" s="2" t="s">
        <v>299</v>
      </c>
      <c r="F113" s="10" t="s">
        <v>300</v>
      </c>
      <c r="G113" s="5">
        <v>0</v>
      </c>
      <c r="H113" s="2" t="s">
        <v>30</v>
      </c>
      <c r="I113" s="2" t="s">
        <v>18</v>
      </c>
      <c r="K113" s="5"/>
      <c r="L113" s="19"/>
    </row>
    <row r="114" spans="1:12" ht="24.95" customHeight="1">
      <c r="A114" s="2">
        <v>108</v>
      </c>
      <c r="B114" s="13">
        <v>7620</v>
      </c>
      <c r="C114" s="2" t="s">
        <v>301</v>
      </c>
      <c r="D114" s="1">
        <v>44564</v>
      </c>
      <c r="E114" s="2" t="s">
        <v>302</v>
      </c>
      <c r="F114" s="10" t="s">
        <v>303</v>
      </c>
      <c r="G114" s="5">
        <v>6222.51</v>
      </c>
      <c r="H114" s="2" t="s">
        <v>30</v>
      </c>
      <c r="I114" s="2" t="s">
        <v>18</v>
      </c>
      <c r="K114" s="5"/>
      <c r="L114" s="19"/>
    </row>
    <row r="115" spans="1:12" ht="24.95" customHeight="1">
      <c r="A115" s="2">
        <v>109</v>
      </c>
      <c r="B115" s="13">
        <v>7621</v>
      </c>
      <c r="C115" s="2" t="s">
        <v>304</v>
      </c>
      <c r="D115" s="1">
        <v>44546</v>
      </c>
      <c r="E115" s="2" t="str">
        <f>UPPER("recarga e teste hidrostático nos extintores da unidades de tatuí")</f>
        <v>RECARGA E TESTE HIDROSTÁTICO NOS EXTINTORES DA UNIDADES DE TATUÍ</v>
      </c>
      <c r="F115" s="10" t="s">
        <v>305</v>
      </c>
      <c r="G115" s="5">
        <v>3653</v>
      </c>
      <c r="H115" s="2" t="s">
        <v>55</v>
      </c>
      <c r="I115" s="2" t="s">
        <v>18</v>
      </c>
      <c r="K115" s="5"/>
      <c r="L115" s="19"/>
    </row>
    <row r="116" spans="1:12" ht="24.95" customHeight="1">
      <c r="A116" s="2">
        <v>110</v>
      </c>
      <c r="B116" s="13">
        <v>7622</v>
      </c>
      <c r="C116" s="2" t="s">
        <v>306</v>
      </c>
      <c r="D116" s="1">
        <v>44545</v>
      </c>
      <c r="E116" s="2" t="s">
        <v>307</v>
      </c>
      <c r="F116" s="10" t="s">
        <v>308</v>
      </c>
      <c r="G116" s="5">
        <v>1916.5</v>
      </c>
      <c r="H116" s="2" t="s">
        <v>309</v>
      </c>
      <c r="I116" s="2" t="s">
        <v>18</v>
      </c>
      <c r="K116" s="5"/>
      <c r="L116" s="19"/>
    </row>
    <row r="117" spans="1:12" ht="24.95" customHeight="1">
      <c r="A117" s="2">
        <v>111</v>
      </c>
      <c r="B117" s="13">
        <v>7623</v>
      </c>
      <c r="C117" s="2" t="s">
        <v>310</v>
      </c>
      <c r="D117" s="1">
        <v>44540</v>
      </c>
      <c r="E117" s="2" t="s">
        <v>311</v>
      </c>
      <c r="F117" s="10" t="s">
        <v>312</v>
      </c>
      <c r="G117" s="5">
        <v>150000</v>
      </c>
      <c r="H117" s="2" t="s">
        <v>36</v>
      </c>
      <c r="I117" s="2" t="s">
        <v>18</v>
      </c>
      <c r="K117" s="5"/>
      <c r="L117" s="19"/>
    </row>
    <row r="118" spans="1:12" ht="24.95" customHeight="1">
      <c r="A118" s="2">
        <v>112</v>
      </c>
      <c r="B118" s="13">
        <v>7626</v>
      </c>
      <c r="C118" s="2" t="s">
        <v>313</v>
      </c>
      <c r="D118" s="1">
        <v>44547</v>
      </c>
      <c r="E118" s="2" t="s">
        <v>314</v>
      </c>
      <c r="F118" s="10" t="s">
        <v>315</v>
      </c>
      <c r="G118" s="5">
        <v>870</v>
      </c>
      <c r="H118" s="2" t="s">
        <v>62</v>
      </c>
      <c r="I118" s="2" t="s">
        <v>18</v>
      </c>
      <c r="K118" s="5"/>
      <c r="L118" s="19"/>
    </row>
    <row r="119" spans="1:12" ht="24.95" customHeight="1">
      <c r="A119" s="2">
        <v>113</v>
      </c>
      <c r="B119" s="13">
        <v>7628</v>
      </c>
      <c r="C119" s="2" t="s">
        <v>316</v>
      </c>
      <c r="D119" s="1">
        <v>44547</v>
      </c>
      <c r="E119" s="2" t="s">
        <v>317</v>
      </c>
      <c r="F119" s="10" t="s">
        <v>315</v>
      </c>
      <c r="G119" s="5">
        <v>1380</v>
      </c>
      <c r="H119" s="2" t="s">
        <v>62</v>
      </c>
      <c r="I119" s="2" t="s">
        <v>18</v>
      </c>
      <c r="K119" s="5"/>
      <c r="L119" s="19"/>
    </row>
    <row r="120" spans="1:12" ht="24.95" customHeight="1">
      <c r="A120" s="2">
        <v>114</v>
      </c>
      <c r="B120" s="13">
        <v>7630</v>
      </c>
      <c r="C120" s="2" t="s">
        <v>318</v>
      </c>
      <c r="D120" s="1">
        <v>44547</v>
      </c>
      <c r="E120" s="2" t="s">
        <v>319</v>
      </c>
      <c r="F120" s="10" t="s">
        <v>320</v>
      </c>
      <c r="G120" s="5">
        <v>6171.32</v>
      </c>
      <c r="H120" s="2" t="s">
        <v>62</v>
      </c>
      <c r="I120" s="2" t="s">
        <v>18</v>
      </c>
      <c r="K120" s="5"/>
      <c r="L120" s="19"/>
    </row>
    <row r="121" spans="1:12" ht="24.95" customHeight="1">
      <c r="A121" s="2">
        <v>115</v>
      </c>
      <c r="B121" s="13">
        <v>7631</v>
      </c>
      <c r="C121" s="2" t="s">
        <v>321</v>
      </c>
      <c r="D121" s="1">
        <v>44547</v>
      </c>
      <c r="E121" s="2" t="s">
        <v>322</v>
      </c>
      <c r="F121" s="10" t="s">
        <v>323</v>
      </c>
      <c r="G121" s="5">
        <v>12856</v>
      </c>
      <c r="H121" s="2" t="s">
        <v>324</v>
      </c>
      <c r="I121" s="2" t="s">
        <v>18</v>
      </c>
      <c r="K121" s="5"/>
      <c r="L121" s="19"/>
    </row>
    <row r="122" spans="1:12" ht="24.95" customHeight="1">
      <c r="A122" s="2">
        <v>116</v>
      </c>
      <c r="B122" s="13">
        <v>7633</v>
      </c>
      <c r="C122" s="2" t="s">
        <v>325</v>
      </c>
      <c r="D122" s="1">
        <v>44547</v>
      </c>
      <c r="E122" s="2" t="s">
        <v>326</v>
      </c>
      <c r="F122" s="10" t="s">
        <v>323</v>
      </c>
      <c r="G122" s="5">
        <v>4032</v>
      </c>
      <c r="H122" s="2" t="s">
        <v>62</v>
      </c>
      <c r="I122" s="2" t="s">
        <v>18</v>
      </c>
      <c r="K122" s="5"/>
      <c r="L122" s="19"/>
    </row>
    <row r="123" spans="1:12" ht="24.95" customHeight="1">
      <c r="A123" s="2">
        <v>117</v>
      </c>
      <c r="B123" s="13">
        <v>7636</v>
      </c>
      <c r="C123" s="2" t="s">
        <v>327</v>
      </c>
      <c r="D123" s="1">
        <v>44918</v>
      </c>
      <c r="E123" s="2" t="s">
        <v>271</v>
      </c>
      <c r="F123" s="10" t="s">
        <v>272</v>
      </c>
      <c r="G123" s="5">
        <v>0</v>
      </c>
      <c r="H123" s="2" t="s">
        <v>62</v>
      </c>
      <c r="I123" s="2" t="s">
        <v>18</v>
      </c>
      <c r="K123" s="5"/>
      <c r="L123" s="19"/>
    </row>
    <row r="124" spans="1:12" ht="24.95" customHeight="1">
      <c r="A124" s="2">
        <v>118</v>
      </c>
      <c r="B124" s="13">
        <v>7637</v>
      </c>
      <c r="C124" s="2" t="s">
        <v>328</v>
      </c>
      <c r="D124" s="1">
        <v>44553</v>
      </c>
      <c r="E124" s="2" t="s">
        <v>271</v>
      </c>
      <c r="F124" s="10" t="s">
        <v>272</v>
      </c>
      <c r="G124" s="5">
        <v>0</v>
      </c>
      <c r="H124" s="2" t="s">
        <v>62</v>
      </c>
      <c r="I124" s="2" t="s">
        <v>18</v>
      </c>
      <c r="K124" s="5"/>
      <c r="L124" s="19"/>
    </row>
    <row r="125" spans="1:12" ht="24.95" customHeight="1">
      <c r="A125" s="2">
        <v>119</v>
      </c>
      <c r="B125" s="13">
        <v>7638</v>
      </c>
      <c r="C125" s="2" t="s">
        <v>329</v>
      </c>
      <c r="D125" s="1">
        <v>44586</v>
      </c>
      <c r="E125" s="2" t="s">
        <v>330</v>
      </c>
      <c r="F125" s="10" t="s">
        <v>331</v>
      </c>
      <c r="G125" s="5">
        <f>4798.1-239.95-239.95-239.95-239.95-239.95-239.95-239.95-239.95</f>
        <v>2878.5000000000018</v>
      </c>
      <c r="H125" s="2" t="s">
        <v>30</v>
      </c>
      <c r="I125" s="2" t="s">
        <v>18</v>
      </c>
      <c r="K125" s="5"/>
      <c r="L125" s="19"/>
    </row>
    <row r="126" spans="1:12" ht="24.95" customHeight="1">
      <c r="A126" s="2">
        <v>120</v>
      </c>
      <c r="B126" s="13">
        <v>7640</v>
      </c>
      <c r="C126" s="2" t="s">
        <v>332</v>
      </c>
      <c r="D126" s="1">
        <v>44564</v>
      </c>
      <c r="E126" s="2" t="s">
        <v>333</v>
      </c>
      <c r="F126" s="10" t="s">
        <v>334</v>
      </c>
      <c r="G126" s="5">
        <v>51257.93</v>
      </c>
      <c r="H126" s="2" t="s">
        <v>55</v>
      </c>
      <c r="I126" s="2" t="s">
        <v>23</v>
      </c>
      <c r="K126" s="5">
        <v>50000</v>
      </c>
      <c r="L126" s="19"/>
    </row>
    <row r="127" spans="1:12" ht="24.95" customHeight="1">
      <c r="A127" s="2">
        <v>121</v>
      </c>
      <c r="B127" s="13">
        <v>7641</v>
      </c>
      <c r="C127" s="2" t="s">
        <v>335</v>
      </c>
      <c r="D127" s="1">
        <v>44868</v>
      </c>
      <c r="E127" s="2" t="s">
        <v>336</v>
      </c>
      <c r="F127" s="10" t="s">
        <v>337</v>
      </c>
      <c r="G127" s="5">
        <v>1480</v>
      </c>
      <c r="H127" s="2" t="s">
        <v>62</v>
      </c>
      <c r="I127" s="2" t="s">
        <v>18</v>
      </c>
      <c r="K127" s="5"/>
      <c r="L127" s="19"/>
    </row>
    <row r="128" spans="1:12" ht="24.95" customHeight="1">
      <c r="A128" s="2">
        <v>122</v>
      </c>
      <c r="B128" s="13">
        <v>7642</v>
      </c>
      <c r="C128" s="2" t="s">
        <v>338</v>
      </c>
      <c r="D128" s="1">
        <v>44608</v>
      </c>
      <c r="E128" s="2" t="s">
        <v>339</v>
      </c>
      <c r="F128" s="10" t="s">
        <v>340</v>
      </c>
      <c r="G128" s="5">
        <v>17162.77</v>
      </c>
      <c r="H128" s="2" t="s">
        <v>36</v>
      </c>
      <c r="I128" s="2" t="s">
        <v>18</v>
      </c>
      <c r="K128" s="5"/>
      <c r="L128" s="19"/>
    </row>
    <row r="129" spans="1:12" ht="24.95" customHeight="1">
      <c r="A129" s="2">
        <v>123</v>
      </c>
      <c r="B129" s="13">
        <v>7644</v>
      </c>
      <c r="C129" s="2" t="s">
        <v>79</v>
      </c>
      <c r="D129" s="1">
        <v>44564</v>
      </c>
      <c r="E129" s="2" t="s">
        <v>341</v>
      </c>
      <c r="F129" s="10" t="s">
        <v>342</v>
      </c>
      <c r="G129" s="5">
        <v>3680</v>
      </c>
      <c r="H129" s="2" t="s">
        <v>62</v>
      </c>
      <c r="I129" s="2" t="s">
        <v>18</v>
      </c>
      <c r="K129" s="5">
        <v>16560</v>
      </c>
      <c r="L129" s="19"/>
    </row>
    <row r="130" spans="1:12" ht="24.95" customHeight="1">
      <c r="A130" s="2">
        <v>124</v>
      </c>
      <c r="B130" s="13">
        <v>7646</v>
      </c>
      <c r="C130" s="2" t="s">
        <v>343</v>
      </c>
      <c r="D130" s="1">
        <v>44575</v>
      </c>
      <c r="E130" s="2" t="s">
        <v>344</v>
      </c>
      <c r="F130" s="10" t="s">
        <v>345</v>
      </c>
      <c r="G130" s="5">
        <v>3500</v>
      </c>
      <c r="H130" s="2" t="s">
        <v>346</v>
      </c>
      <c r="I130" s="2" t="s">
        <v>18</v>
      </c>
      <c r="K130" s="5"/>
      <c r="L130" s="19"/>
    </row>
    <row r="131" spans="1:12" ht="24.95" customHeight="1">
      <c r="A131" s="2">
        <v>125</v>
      </c>
      <c r="B131" s="13">
        <v>7647</v>
      </c>
      <c r="C131" s="2" t="s">
        <v>347</v>
      </c>
      <c r="D131" s="1">
        <v>44578</v>
      </c>
      <c r="E131" s="2" t="s">
        <v>348</v>
      </c>
      <c r="F131" s="10" t="s">
        <v>345</v>
      </c>
      <c r="G131" s="5">
        <v>3300</v>
      </c>
      <c r="H131" s="2" t="s">
        <v>309</v>
      </c>
      <c r="I131" s="2" t="s">
        <v>18</v>
      </c>
      <c r="K131" s="5"/>
      <c r="L131" s="19"/>
    </row>
    <row r="132" spans="1:12" ht="24.95" customHeight="1">
      <c r="A132" s="2">
        <v>126</v>
      </c>
      <c r="B132" s="13">
        <v>7648</v>
      </c>
      <c r="C132" s="2" t="s">
        <v>349</v>
      </c>
      <c r="D132" s="1">
        <v>44578</v>
      </c>
      <c r="E132" s="2" t="s">
        <v>350</v>
      </c>
      <c r="F132" s="10" t="s">
        <v>351</v>
      </c>
      <c r="G132" s="5">
        <v>4425</v>
      </c>
      <c r="H132" s="2" t="s">
        <v>352</v>
      </c>
      <c r="I132" s="2" t="s">
        <v>18</v>
      </c>
      <c r="K132" s="5"/>
      <c r="L132" s="19"/>
    </row>
    <row r="133" spans="1:12" ht="24.95" customHeight="1">
      <c r="A133" s="2">
        <v>127</v>
      </c>
      <c r="B133" s="13">
        <v>7649</v>
      </c>
      <c r="C133" s="2" t="s">
        <v>353</v>
      </c>
      <c r="D133" s="1">
        <v>44881</v>
      </c>
      <c r="E133" s="2" t="s">
        <v>354</v>
      </c>
      <c r="F133" s="10" t="s">
        <v>355</v>
      </c>
      <c r="G133" s="5">
        <v>964421.33</v>
      </c>
      <c r="H133" s="2" t="s">
        <v>30</v>
      </c>
      <c r="I133" s="2" t="s">
        <v>23</v>
      </c>
      <c r="K133" s="5"/>
      <c r="L133" s="19">
        <v>418.72</v>
      </c>
    </row>
    <row r="134" spans="1:12" ht="24.95" customHeight="1">
      <c r="A134" s="2">
        <v>128</v>
      </c>
      <c r="B134" s="13">
        <v>7650</v>
      </c>
      <c r="C134" s="2" t="s">
        <v>27</v>
      </c>
      <c r="D134" s="1">
        <v>43579</v>
      </c>
      <c r="E134" s="2" t="s">
        <v>356</v>
      </c>
      <c r="F134" s="10" t="s">
        <v>357</v>
      </c>
      <c r="G134" s="5">
        <v>2511.4299999999998</v>
      </c>
      <c r="H134" s="2" t="s">
        <v>352</v>
      </c>
      <c r="I134" s="2" t="s">
        <v>358</v>
      </c>
      <c r="K134" s="5"/>
      <c r="L134" s="19"/>
    </row>
    <row r="135" spans="1:12" ht="24.95" customHeight="1">
      <c r="A135" s="2">
        <v>129</v>
      </c>
      <c r="B135" s="13">
        <v>7651</v>
      </c>
      <c r="C135" s="2" t="s">
        <v>27</v>
      </c>
      <c r="D135" s="1">
        <v>43579</v>
      </c>
      <c r="E135" s="2" t="s">
        <v>359</v>
      </c>
      <c r="F135" s="10" t="s">
        <v>357</v>
      </c>
      <c r="G135" s="5">
        <v>16287.4</v>
      </c>
      <c r="H135" s="2" t="s">
        <v>352</v>
      </c>
      <c r="I135" s="2" t="s">
        <v>358</v>
      </c>
      <c r="K135" s="5"/>
      <c r="L135" s="19"/>
    </row>
    <row r="136" spans="1:12" ht="24.95" customHeight="1">
      <c r="A136" s="2">
        <v>130</v>
      </c>
      <c r="B136" s="13">
        <v>7653</v>
      </c>
      <c r="C136" s="2" t="s">
        <v>27</v>
      </c>
      <c r="D136" s="1">
        <v>43579</v>
      </c>
      <c r="E136" s="2" t="s">
        <v>360</v>
      </c>
      <c r="F136" s="10" t="s">
        <v>357</v>
      </c>
      <c r="G136" s="5">
        <v>8695.94</v>
      </c>
      <c r="H136" s="2" t="s">
        <v>352</v>
      </c>
      <c r="I136" s="2" t="s">
        <v>358</v>
      </c>
      <c r="K136" s="5"/>
      <c r="L136" s="19"/>
    </row>
    <row r="137" spans="1:12" ht="24.95" customHeight="1">
      <c r="A137" s="2">
        <v>131</v>
      </c>
      <c r="B137" s="13">
        <v>7654</v>
      </c>
      <c r="C137" s="2" t="s">
        <v>27</v>
      </c>
      <c r="D137" s="1">
        <v>43769</v>
      </c>
      <c r="E137" s="2" t="s">
        <v>361</v>
      </c>
      <c r="F137" s="10" t="s">
        <v>362</v>
      </c>
      <c r="G137" s="5">
        <v>15313.54</v>
      </c>
      <c r="H137" s="2" t="s">
        <v>352</v>
      </c>
      <c r="I137" s="2" t="s">
        <v>358</v>
      </c>
      <c r="K137" s="5"/>
      <c r="L137" s="19"/>
    </row>
    <row r="138" spans="1:12" ht="24.95" customHeight="1">
      <c r="A138" s="2">
        <v>132</v>
      </c>
      <c r="B138" s="13">
        <v>7655</v>
      </c>
      <c r="C138" s="2" t="s">
        <v>27</v>
      </c>
      <c r="D138" s="1">
        <v>43874</v>
      </c>
      <c r="E138" s="2" t="s">
        <v>363</v>
      </c>
      <c r="F138" s="10" t="s">
        <v>364</v>
      </c>
      <c r="G138" s="5">
        <v>1879.22</v>
      </c>
      <c r="H138" s="2" t="s">
        <v>30</v>
      </c>
      <c r="I138" s="2" t="s">
        <v>358</v>
      </c>
      <c r="K138" s="5"/>
      <c r="L138" s="19"/>
    </row>
    <row r="139" spans="1:12" ht="24.95" customHeight="1">
      <c r="A139" s="2">
        <v>133</v>
      </c>
      <c r="B139" s="13">
        <v>7656</v>
      </c>
      <c r="C139" s="2" t="s">
        <v>27</v>
      </c>
      <c r="D139" s="1">
        <v>43524</v>
      </c>
      <c r="E139" s="2" t="s">
        <v>365</v>
      </c>
      <c r="F139" s="10" t="s">
        <v>366</v>
      </c>
      <c r="G139" s="5">
        <v>2121.48</v>
      </c>
      <c r="H139" s="2" t="s">
        <v>30</v>
      </c>
      <c r="I139" s="2" t="s">
        <v>358</v>
      </c>
      <c r="K139" s="5"/>
      <c r="L139" s="19"/>
    </row>
    <row r="140" spans="1:12" ht="24.95" customHeight="1">
      <c r="A140" s="2">
        <v>134</v>
      </c>
      <c r="B140" s="13">
        <v>7657</v>
      </c>
      <c r="C140" s="2" t="s">
        <v>27</v>
      </c>
      <c r="D140" s="1">
        <v>44033</v>
      </c>
      <c r="E140" s="2" t="s">
        <v>367</v>
      </c>
      <c r="F140" s="10" t="s">
        <v>368</v>
      </c>
      <c r="G140" s="5">
        <v>18335.02</v>
      </c>
      <c r="H140" s="2" t="s">
        <v>30</v>
      </c>
      <c r="I140" s="2" t="s">
        <v>358</v>
      </c>
      <c r="K140" s="5"/>
      <c r="L140" s="19"/>
    </row>
    <row r="141" spans="1:12" ht="24.95" customHeight="1">
      <c r="A141" s="2">
        <v>135</v>
      </c>
      <c r="B141" s="13">
        <v>7658</v>
      </c>
      <c r="C141" s="2" t="s">
        <v>27</v>
      </c>
      <c r="D141" s="1">
        <v>44039</v>
      </c>
      <c r="E141" s="2" t="s">
        <v>369</v>
      </c>
      <c r="F141" s="10" t="s">
        <v>370</v>
      </c>
      <c r="G141" s="5">
        <v>25811.88</v>
      </c>
      <c r="H141" s="2" t="s">
        <v>30</v>
      </c>
      <c r="I141" s="2" t="s">
        <v>358</v>
      </c>
      <c r="K141" s="5"/>
      <c r="L141" s="19"/>
    </row>
    <row r="142" spans="1:12" ht="24.95" customHeight="1">
      <c r="A142" s="2">
        <v>136</v>
      </c>
      <c r="B142" s="13">
        <v>7659</v>
      </c>
      <c r="C142" s="2" t="s">
        <v>27</v>
      </c>
      <c r="D142" s="1">
        <v>44197</v>
      </c>
      <c r="E142" s="2" t="s">
        <v>371</v>
      </c>
      <c r="F142" s="10" t="s">
        <v>372</v>
      </c>
      <c r="G142" s="5">
        <v>0</v>
      </c>
      <c r="H142" s="2" t="s">
        <v>30</v>
      </c>
      <c r="I142" s="2" t="s">
        <v>358</v>
      </c>
      <c r="K142" s="5"/>
      <c r="L142" s="19"/>
    </row>
    <row r="143" spans="1:12" ht="24.95" customHeight="1">
      <c r="A143" s="2">
        <v>137</v>
      </c>
      <c r="B143" s="13">
        <v>7660</v>
      </c>
      <c r="C143" s="2" t="s">
        <v>27</v>
      </c>
      <c r="D143" s="1">
        <v>44197</v>
      </c>
      <c r="E143" s="2" t="s">
        <v>373</v>
      </c>
      <c r="F143" s="10" t="s">
        <v>372</v>
      </c>
      <c r="G143" s="5">
        <v>499.25</v>
      </c>
      <c r="H143" s="2" t="s">
        <v>30</v>
      </c>
      <c r="I143" s="2" t="s">
        <v>358</v>
      </c>
      <c r="K143" s="5"/>
      <c r="L143" s="19"/>
    </row>
    <row r="144" spans="1:12" ht="24.95" customHeight="1">
      <c r="A144" s="2">
        <v>138</v>
      </c>
      <c r="B144" s="13">
        <v>7661</v>
      </c>
      <c r="C144" s="2" t="s">
        <v>27</v>
      </c>
      <c r="D144" s="1">
        <v>43798</v>
      </c>
      <c r="E144" s="2" t="s">
        <v>374</v>
      </c>
      <c r="F144" s="10" t="s">
        <v>375</v>
      </c>
      <c r="G144" s="5">
        <v>13951.88</v>
      </c>
      <c r="H144" s="2" t="s">
        <v>30</v>
      </c>
      <c r="I144" s="2" t="s">
        <v>358</v>
      </c>
      <c r="K144" s="5"/>
      <c r="L144" s="19"/>
    </row>
    <row r="145" spans="1:35" ht="24.95" customHeight="1">
      <c r="A145" s="2">
        <v>139</v>
      </c>
      <c r="B145" s="13">
        <v>7662</v>
      </c>
      <c r="C145" s="2" t="s">
        <v>27</v>
      </c>
      <c r="D145" s="1">
        <v>44197</v>
      </c>
      <c r="E145" s="2" t="s">
        <v>376</v>
      </c>
      <c r="F145" s="10" t="s">
        <v>372</v>
      </c>
      <c r="G145" s="5">
        <v>1383.76</v>
      </c>
      <c r="H145" s="2" t="s">
        <v>377</v>
      </c>
      <c r="I145" s="2" t="s">
        <v>358</v>
      </c>
      <c r="K145" s="5"/>
      <c r="L145" s="19"/>
    </row>
    <row r="146" spans="1:35" ht="24.95" customHeight="1">
      <c r="A146" s="2">
        <v>140</v>
      </c>
      <c r="B146" s="13">
        <v>7663</v>
      </c>
      <c r="C146" s="2" t="s">
        <v>27</v>
      </c>
      <c r="D146" s="1">
        <v>44197</v>
      </c>
      <c r="E146" s="2" t="s">
        <v>378</v>
      </c>
      <c r="F146" s="10" t="s">
        <v>372</v>
      </c>
      <c r="G146" s="5">
        <v>1383.76</v>
      </c>
      <c r="H146" s="2" t="s">
        <v>377</v>
      </c>
      <c r="I146" s="2" t="s">
        <v>358</v>
      </c>
      <c r="K146" s="5"/>
      <c r="L146" s="19"/>
    </row>
    <row r="147" spans="1:35" ht="24.95" customHeight="1">
      <c r="A147" s="2">
        <v>141</v>
      </c>
      <c r="B147" s="13">
        <v>7665</v>
      </c>
      <c r="C147" s="2" t="s">
        <v>27</v>
      </c>
      <c r="D147" s="1">
        <v>44768</v>
      </c>
      <c r="E147" s="2" t="s">
        <v>379</v>
      </c>
      <c r="F147" s="10" t="s">
        <v>380</v>
      </c>
      <c r="G147" s="5">
        <v>18325.84</v>
      </c>
      <c r="H147" s="2" t="s">
        <v>377</v>
      </c>
      <c r="I147" s="2" t="s">
        <v>358</v>
      </c>
      <c r="K147" s="5"/>
      <c r="L147" s="19"/>
    </row>
    <row r="148" spans="1:35" s="18" customFormat="1" ht="24.95" customHeight="1">
      <c r="A148" s="2">
        <v>142</v>
      </c>
      <c r="B148" s="13">
        <v>7666</v>
      </c>
      <c r="C148" s="2" t="s">
        <v>124</v>
      </c>
      <c r="D148" s="1">
        <v>44616</v>
      </c>
      <c r="E148" s="2" t="s">
        <v>125</v>
      </c>
      <c r="F148" s="10" t="s">
        <v>372</v>
      </c>
      <c r="G148" s="5">
        <v>62124.56</v>
      </c>
      <c r="H148" s="2" t="s">
        <v>30</v>
      </c>
      <c r="I148" s="2" t="s">
        <v>358</v>
      </c>
      <c r="J148" s="7"/>
      <c r="K148" s="5"/>
      <c r="L148" s="19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  <c r="AB148" s="7"/>
      <c r="AC148" s="7"/>
      <c r="AD148" s="7"/>
      <c r="AE148" s="7"/>
      <c r="AF148" s="7"/>
      <c r="AG148" s="7"/>
      <c r="AH148" s="7"/>
      <c r="AI148" s="7"/>
    </row>
    <row r="149" spans="1:35" s="18" customFormat="1" ht="24.95" customHeight="1">
      <c r="A149" s="2">
        <v>143</v>
      </c>
      <c r="B149" s="13">
        <v>7670</v>
      </c>
      <c r="C149" s="2" t="s">
        <v>381</v>
      </c>
      <c r="D149" s="1">
        <v>44592</v>
      </c>
      <c r="E149" s="2" t="s">
        <v>382</v>
      </c>
      <c r="F149" s="10" t="s">
        <v>383</v>
      </c>
      <c r="G149" s="5">
        <v>56760.62</v>
      </c>
      <c r="H149" s="2" t="s">
        <v>62</v>
      </c>
      <c r="I149" s="2" t="s">
        <v>358</v>
      </c>
      <c r="J149" s="7"/>
      <c r="K149" s="5">
        <f>3500+2500+6000+6000+6000+6000+6000+9250+9250</f>
        <v>54500</v>
      </c>
      <c r="L149" s="19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  <c r="AB149" s="7"/>
      <c r="AC149" s="7"/>
      <c r="AD149" s="7"/>
      <c r="AE149" s="7"/>
      <c r="AF149" s="7"/>
      <c r="AG149" s="7"/>
      <c r="AH149" s="7"/>
      <c r="AI149" s="7"/>
    </row>
    <row r="150" spans="1:35" ht="24.95" customHeight="1">
      <c r="A150" s="2">
        <v>144</v>
      </c>
      <c r="B150" s="13">
        <v>7671</v>
      </c>
      <c r="C150" s="2" t="s">
        <v>384</v>
      </c>
      <c r="D150" s="1">
        <v>44784</v>
      </c>
      <c r="E150" s="2" t="s">
        <v>385</v>
      </c>
      <c r="F150" s="10" t="s">
        <v>386</v>
      </c>
      <c r="G150" s="5">
        <v>7400</v>
      </c>
      <c r="H150" s="1" t="s">
        <v>244</v>
      </c>
      <c r="I150" s="2" t="s">
        <v>18</v>
      </c>
      <c r="K150" s="5"/>
      <c r="L150" s="19"/>
    </row>
    <row r="151" spans="1:35" ht="24.95" customHeight="1">
      <c r="A151" s="2">
        <v>145</v>
      </c>
      <c r="B151" s="13">
        <v>7672</v>
      </c>
      <c r="C151" s="2" t="s">
        <v>68</v>
      </c>
      <c r="D151" s="1">
        <v>44593</v>
      </c>
      <c r="E151" s="2" t="s">
        <v>387</v>
      </c>
      <c r="F151" s="10" t="s">
        <v>388</v>
      </c>
      <c r="G151" s="5">
        <v>5842.82</v>
      </c>
      <c r="H151" s="2" t="s">
        <v>62</v>
      </c>
      <c r="I151" s="2" t="s">
        <v>18</v>
      </c>
      <c r="K151" s="5">
        <v>12613.76</v>
      </c>
      <c r="L151" s="19"/>
    </row>
    <row r="152" spans="1:35" ht="24.95" customHeight="1">
      <c r="A152" s="2">
        <v>146</v>
      </c>
      <c r="B152" s="13">
        <v>7673</v>
      </c>
      <c r="C152" s="2" t="s">
        <v>389</v>
      </c>
      <c r="D152" s="1">
        <v>44551</v>
      </c>
      <c r="E152" s="2" t="s">
        <v>390</v>
      </c>
      <c r="F152" s="10" t="s">
        <v>391</v>
      </c>
      <c r="G152" s="5">
        <f>2600+1300</f>
        <v>3900</v>
      </c>
      <c r="H152" s="2" t="s">
        <v>22</v>
      </c>
      <c r="I152" s="2" t="s">
        <v>392</v>
      </c>
      <c r="K152" s="5">
        <v>5850</v>
      </c>
      <c r="L152" s="19"/>
    </row>
    <row r="153" spans="1:35" ht="24.95" customHeight="1">
      <c r="A153" s="2">
        <v>147</v>
      </c>
      <c r="B153" s="13">
        <v>7674</v>
      </c>
      <c r="C153" s="2" t="s">
        <v>393</v>
      </c>
      <c r="D153" s="1">
        <v>44609</v>
      </c>
      <c r="E153" s="2" t="s">
        <v>394</v>
      </c>
      <c r="F153" s="10" t="s">
        <v>395</v>
      </c>
      <c r="G153" s="5">
        <v>5687.53</v>
      </c>
      <c r="H153" s="2" t="s">
        <v>148</v>
      </c>
      <c r="I153" s="2" t="s">
        <v>18</v>
      </c>
      <c r="K153" s="5"/>
      <c r="L153" s="19"/>
    </row>
    <row r="154" spans="1:35" ht="24.95" customHeight="1">
      <c r="A154" s="2">
        <v>148</v>
      </c>
      <c r="B154" s="13">
        <v>7675</v>
      </c>
      <c r="C154" s="2" t="s">
        <v>396</v>
      </c>
      <c r="D154" s="1">
        <v>44614</v>
      </c>
      <c r="E154" s="2" t="s">
        <v>397</v>
      </c>
      <c r="F154" s="10" t="s">
        <v>398</v>
      </c>
      <c r="G154" s="5">
        <v>1000</v>
      </c>
      <c r="H154" s="2" t="s">
        <v>148</v>
      </c>
      <c r="I154" s="2" t="s">
        <v>18</v>
      </c>
      <c r="K154" s="5"/>
      <c r="L154" s="19"/>
    </row>
    <row r="155" spans="1:35" ht="24.95" customHeight="1">
      <c r="A155" s="2">
        <v>149</v>
      </c>
      <c r="B155" s="13">
        <v>7676</v>
      </c>
      <c r="C155" s="2" t="s">
        <v>399</v>
      </c>
      <c r="D155" s="1">
        <v>44616</v>
      </c>
      <c r="E155" s="2" t="s">
        <v>400</v>
      </c>
      <c r="F155" s="10" t="s">
        <v>401</v>
      </c>
      <c r="G155" s="5">
        <v>66505.509999999995</v>
      </c>
      <c r="H155" s="2" t="s">
        <v>30</v>
      </c>
      <c r="I155" s="2" t="s">
        <v>18</v>
      </c>
      <c r="K155" s="5"/>
      <c r="L155" s="19"/>
    </row>
    <row r="156" spans="1:35" ht="24.95" customHeight="1">
      <c r="A156" s="2">
        <v>150</v>
      </c>
      <c r="B156" s="13">
        <v>7677</v>
      </c>
      <c r="C156" s="2" t="s">
        <v>402</v>
      </c>
      <c r="D156" s="1">
        <v>44616</v>
      </c>
      <c r="E156" s="2" t="s">
        <v>403</v>
      </c>
      <c r="F156" s="10" t="s">
        <v>404</v>
      </c>
      <c r="G156" s="5">
        <v>15770</v>
      </c>
      <c r="H156" s="2" t="s">
        <v>405</v>
      </c>
      <c r="I156" s="2" t="s">
        <v>18</v>
      </c>
      <c r="K156" s="5"/>
      <c r="L156" s="19"/>
    </row>
    <row r="157" spans="1:35" ht="24.95" customHeight="1">
      <c r="A157" s="2">
        <v>151</v>
      </c>
      <c r="B157" s="13">
        <v>7678</v>
      </c>
      <c r="C157" s="2" t="s">
        <v>406</v>
      </c>
      <c r="D157" s="1">
        <v>44677</v>
      </c>
      <c r="E157" s="2" t="s">
        <v>407</v>
      </c>
      <c r="F157" s="10" t="s">
        <v>408</v>
      </c>
      <c r="G157" s="5">
        <v>5520</v>
      </c>
      <c r="H157" s="2" t="s">
        <v>36</v>
      </c>
      <c r="I157" s="2" t="s">
        <v>18</v>
      </c>
      <c r="K157" s="5"/>
      <c r="L157" s="19"/>
    </row>
    <row r="158" spans="1:35" ht="24.95" customHeight="1">
      <c r="A158" s="2">
        <v>152</v>
      </c>
      <c r="B158" s="13">
        <v>7679</v>
      </c>
      <c r="C158" s="2" t="s">
        <v>79</v>
      </c>
      <c r="D158" s="1">
        <v>44629</v>
      </c>
      <c r="E158" s="2" t="s">
        <v>409</v>
      </c>
      <c r="F158" s="10" t="s">
        <v>410</v>
      </c>
      <c r="G158" s="5">
        <v>1540</v>
      </c>
      <c r="H158" s="2" t="s">
        <v>62</v>
      </c>
      <c r="I158" s="2" t="s">
        <v>23</v>
      </c>
      <c r="K158" s="5"/>
      <c r="L158" s="19"/>
    </row>
    <row r="159" spans="1:35" ht="24.95" customHeight="1">
      <c r="A159" s="2">
        <v>153</v>
      </c>
      <c r="B159" s="13">
        <v>7680</v>
      </c>
      <c r="C159" s="2" t="s">
        <v>411</v>
      </c>
      <c r="D159" s="1">
        <v>44629</v>
      </c>
      <c r="E159" s="2" t="s">
        <v>412</v>
      </c>
      <c r="F159" s="10" t="s">
        <v>413</v>
      </c>
      <c r="G159" s="5">
        <v>1000</v>
      </c>
      <c r="H159" s="2" t="s">
        <v>414</v>
      </c>
      <c r="I159" s="2" t="s">
        <v>18</v>
      </c>
      <c r="K159" s="5"/>
      <c r="L159" s="19"/>
    </row>
    <row r="160" spans="1:35" ht="24.95" customHeight="1">
      <c r="A160" s="2">
        <v>154</v>
      </c>
      <c r="B160" s="13">
        <v>7681</v>
      </c>
      <c r="C160" s="2" t="s">
        <v>415</v>
      </c>
      <c r="D160" s="1">
        <v>44627</v>
      </c>
      <c r="E160" s="2" t="s">
        <v>416</v>
      </c>
      <c r="F160" s="10" t="s">
        <v>417</v>
      </c>
      <c r="G160" s="5">
        <v>5290</v>
      </c>
      <c r="H160" s="2" t="s">
        <v>309</v>
      </c>
      <c r="I160" s="2" t="s">
        <v>23</v>
      </c>
      <c r="K160" s="5"/>
      <c r="L160" s="19"/>
    </row>
    <row r="161" spans="1:12" ht="24.95" customHeight="1">
      <c r="A161" s="2">
        <v>155</v>
      </c>
      <c r="B161" s="13">
        <v>7682</v>
      </c>
      <c r="C161" s="2" t="s">
        <v>418</v>
      </c>
      <c r="D161" s="1">
        <v>44617</v>
      </c>
      <c r="E161" s="2" t="s">
        <v>419</v>
      </c>
      <c r="F161" s="10" t="s">
        <v>420</v>
      </c>
      <c r="G161" s="5">
        <v>34743</v>
      </c>
      <c r="H161" s="2" t="s">
        <v>414</v>
      </c>
      <c r="I161" s="2" t="s">
        <v>18</v>
      </c>
      <c r="K161" s="5"/>
      <c r="L161" s="19"/>
    </row>
    <row r="162" spans="1:12" ht="24.95" customHeight="1">
      <c r="A162" s="2">
        <v>156</v>
      </c>
      <c r="B162" s="13">
        <v>7684</v>
      </c>
      <c r="C162" s="2" t="s">
        <v>421</v>
      </c>
      <c r="D162" s="1">
        <v>44630</v>
      </c>
      <c r="E162" s="2" t="s">
        <v>422</v>
      </c>
      <c r="F162" s="10" t="s">
        <v>423</v>
      </c>
      <c r="G162" s="5">
        <v>16484.830000000002</v>
      </c>
      <c r="H162" s="2" t="s">
        <v>324</v>
      </c>
      <c r="I162" s="2" t="s">
        <v>18</v>
      </c>
      <c r="K162" s="5"/>
      <c r="L162" s="19"/>
    </row>
    <row r="163" spans="1:12" ht="24.95" customHeight="1">
      <c r="A163" s="2">
        <v>157</v>
      </c>
      <c r="B163" s="13">
        <v>7685</v>
      </c>
      <c r="C163" s="2" t="s">
        <v>424</v>
      </c>
      <c r="D163" s="1">
        <v>44629</v>
      </c>
      <c r="E163" s="2" t="s">
        <v>425</v>
      </c>
      <c r="F163" s="10" t="s">
        <v>426</v>
      </c>
      <c r="G163" s="5">
        <v>1400</v>
      </c>
      <c r="H163" s="2" t="s">
        <v>309</v>
      </c>
      <c r="I163" s="2" t="s">
        <v>18</v>
      </c>
      <c r="K163" s="5"/>
      <c r="L163" s="19"/>
    </row>
    <row r="164" spans="1:12" ht="24.95" customHeight="1">
      <c r="A164" s="2">
        <v>158</v>
      </c>
      <c r="B164" s="13">
        <v>7686</v>
      </c>
      <c r="C164" s="2" t="s">
        <v>427</v>
      </c>
      <c r="D164" s="1">
        <v>44635</v>
      </c>
      <c r="E164" s="2" t="s">
        <v>428</v>
      </c>
      <c r="F164" s="10" t="s">
        <v>429</v>
      </c>
      <c r="G164" s="5">
        <v>5000</v>
      </c>
      <c r="H164" s="2" t="s">
        <v>62</v>
      </c>
      <c r="I164" s="2" t="s">
        <v>18</v>
      </c>
      <c r="K164" s="5"/>
      <c r="L164" s="19"/>
    </row>
    <row r="165" spans="1:12" ht="24.95" customHeight="1">
      <c r="A165" s="2">
        <v>159</v>
      </c>
      <c r="B165" s="13">
        <v>7687</v>
      </c>
      <c r="C165" s="2" t="s">
        <v>430</v>
      </c>
      <c r="D165" s="1">
        <v>44636</v>
      </c>
      <c r="E165" s="2" t="s">
        <v>431</v>
      </c>
      <c r="F165" s="10" t="s">
        <v>432</v>
      </c>
      <c r="G165" s="5">
        <v>11200</v>
      </c>
      <c r="H165" s="2" t="s">
        <v>62</v>
      </c>
      <c r="I165" s="2" t="s">
        <v>18</v>
      </c>
      <c r="K165" s="5"/>
      <c r="L165" s="19"/>
    </row>
    <row r="166" spans="1:12" ht="24.95" customHeight="1">
      <c r="A166" s="2">
        <v>160</v>
      </c>
      <c r="B166" s="13">
        <v>7688</v>
      </c>
      <c r="C166" s="2" t="s">
        <v>433</v>
      </c>
      <c r="D166" s="1">
        <v>44634</v>
      </c>
      <c r="E166" s="2" t="s">
        <v>434</v>
      </c>
      <c r="F166" s="10" t="s">
        <v>435</v>
      </c>
      <c r="G166" s="5">
        <v>2372</v>
      </c>
      <c r="H166" s="2" t="s">
        <v>30</v>
      </c>
      <c r="I166" s="2" t="s">
        <v>18</v>
      </c>
      <c r="K166" s="5"/>
      <c r="L166" s="19"/>
    </row>
    <row r="167" spans="1:12" ht="24.95" customHeight="1">
      <c r="A167" s="2">
        <v>161</v>
      </c>
      <c r="B167" s="13">
        <v>7689</v>
      </c>
      <c r="C167" s="2" t="s">
        <v>436</v>
      </c>
      <c r="D167" s="1">
        <v>44634</v>
      </c>
      <c r="E167" s="2" t="s">
        <v>437</v>
      </c>
      <c r="F167" s="10" t="s">
        <v>438</v>
      </c>
      <c r="G167" s="5">
        <v>3000</v>
      </c>
      <c r="H167" s="2" t="s">
        <v>62</v>
      </c>
      <c r="I167" s="2" t="s">
        <v>18</v>
      </c>
      <c r="K167" s="5"/>
      <c r="L167" s="19"/>
    </row>
    <row r="168" spans="1:12" ht="24.95" customHeight="1">
      <c r="A168" s="2">
        <v>162</v>
      </c>
      <c r="B168" s="13">
        <v>7690</v>
      </c>
      <c r="C168" s="2" t="s">
        <v>439</v>
      </c>
      <c r="D168" s="1">
        <v>44641</v>
      </c>
      <c r="E168" s="2" t="s">
        <v>440</v>
      </c>
      <c r="F168" s="10" t="s">
        <v>441</v>
      </c>
      <c r="G168" s="5">
        <v>0</v>
      </c>
      <c r="H168" s="2" t="s">
        <v>62</v>
      </c>
      <c r="I168" s="2" t="s">
        <v>18</v>
      </c>
      <c r="K168" s="5"/>
      <c r="L168" s="19"/>
    </row>
    <row r="169" spans="1:12" ht="24.95" customHeight="1">
      <c r="A169" s="2">
        <v>163</v>
      </c>
      <c r="B169" s="13">
        <v>7691</v>
      </c>
      <c r="C169" s="2" t="s">
        <v>442</v>
      </c>
      <c r="D169" s="1">
        <v>44637</v>
      </c>
      <c r="E169" s="2" t="s">
        <v>440</v>
      </c>
      <c r="F169" s="10" t="s">
        <v>443</v>
      </c>
      <c r="G169" s="5">
        <v>8513.41</v>
      </c>
      <c r="H169" s="2" t="s">
        <v>62</v>
      </c>
      <c r="I169" s="2" t="s">
        <v>18</v>
      </c>
      <c r="K169" s="5"/>
      <c r="L169" s="19"/>
    </row>
    <row r="170" spans="1:12" ht="24.95" customHeight="1">
      <c r="A170" s="2">
        <v>164</v>
      </c>
      <c r="B170" s="13">
        <v>7692</v>
      </c>
      <c r="C170" s="2" t="s">
        <v>444</v>
      </c>
      <c r="D170" s="1">
        <v>44655</v>
      </c>
      <c r="E170" s="2" t="s">
        <v>440</v>
      </c>
      <c r="F170" s="10" t="s">
        <v>443</v>
      </c>
      <c r="G170" s="5">
        <v>8000</v>
      </c>
      <c r="H170" s="2" t="s">
        <v>62</v>
      </c>
      <c r="I170" s="2" t="s">
        <v>18</v>
      </c>
      <c r="K170" s="5"/>
      <c r="L170" s="19"/>
    </row>
    <row r="171" spans="1:12" ht="24.95" customHeight="1">
      <c r="A171" s="2">
        <v>165</v>
      </c>
      <c r="B171" s="13">
        <v>7693</v>
      </c>
      <c r="C171" s="2" t="s">
        <v>445</v>
      </c>
      <c r="D171" s="1">
        <v>44653</v>
      </c>
      <c r="E171" s="2" t="s">
        <v>446</v>
      </c>
      <c r="F171" s="10" t="s">
        <v>447</v>
      </c>
      <c r="G171" s="5">
        <v>20640</v>
      </c>
      <c r="H171" s="2" t="s">
        <v>30</v>
      </c>
      <c r="I171" s="2" t="s">
        <v>18</v>
      </c>
      <c r="K171" s="5"/>
      <c r="L171" s="19"/>
    </row>
    <row r="172" spans="1:12" ht="24.95" customHeight="1">
      <c r="A172" s="2">
        <v>166</v>
      </c>
      <c r="B172" s="13">
        <v>7695</v>
      </c>
      <c r="C172" s="2" t="s">
        <v>448</v>
      </c>
      <c r="D172" s="1">
        <v>44655</v>
      </c>
      <c r="E172" s="2" t="s">
        <v>449</v>
      </c>
      <c r="F172" s="10" t="s">
        <v>450</v>
      </c>
      <c r="G172" s="5">
        <v>7547.56</v>
      </c>
      <c r="H172" s="2" t="s">
        <v>62</v>
      </c>
      <c r="I172" s="2" t="s">
        <v>18</v>
      </c>
      <c r="K172" s="5"/>
      <c r="L172" s="19"/>
    </row>
    <row r="173" spans="1:12" ht="24.95" customHeight="1">
      <c r="A173" s="2">
        <v>167</v>
      </c>
      <c r="B173" s="13">
        <v>7696</v>
      </c>
      <c r="C173" s="2" t="s">
        <v>451</v>
      </c>
      <c r="D173" s="1">
        <v>44648</v>
      </c>
      <c r="E173" s="2" t="s">
        <v>440</v>
      </c>
      <c r="F173" s="10" t="s">
        <v>452</v>
      </c>
      <c r="G173" s="5">
        <v>3773.78</v>
      </c>
      <c r="H173" s="2" t="s">
        <v>30</v>
      </c>
      <c r="I173" s="2" t="s">
        <v>18</v>
      </c>
      <c r="K173" s="5"/>
      <c r="L173" s="19"/>
    </row>
    <row r="174" spans="1:12" ht="24.95" customHeight="1">
      <c r="A174" s="2">
        <v>168</v>
      </c>
      <c r="B174" s="13">
        <v>7697</v>
      </c>
      <c r="C174" s="2" t="s">
        <v>453</v>
      </c>
      <c r="D174" s="1">
        <v>44713</v>
      </c>
      <c r="E174" s="2" t="s">
        <v>454</v>
      </c>
      <c r="F174" s="10" t="s">
        <v>455</v>
      </c>
      <c r="G174" s="5">
        <v>0</v>
      </c>
      <c r="H174" s="2" t="s">
        <v>30</v>
      </c>
      <c r="I174" s="2" t="s">
        <v>18</v>
      </c>
      <c r="K174" s="5"/>
      <c r="L174" s="19"/>
    </row>
    <row r="175" spans="1:12" ht="24.95" customHeight="1">
      <c r="A175" s="2">
        <v>169</v>
      </c>
      <c r="B175" s="13">
        <v>7698</v>
      </c>
      <c r="C175" s="2" t="s">
        <v>456</v>
      </c>
      <c r="D175" s="1">
        <v>44704</v>
      </c>
      <c r="E175" s="2" t="s">
        <v>457</v>
      </c>
      <c r="F175" s="10" t="s">
        <v>458</v>
      </c>
      <c r="G175" s="5">
        <v>20630</v>
      </c>
      <c r="H175" s="2" t="s">
        <v>62</v>
      </c>
      <c r="I175" s="2" t="s">
        <v>18</v>
      </c>
      <c r="K175" s="5"/>
      <c r="L175" s="19"/>
    </row>
    <row r="176" spans="1:12" ht="24.95" customHeight="1">
      <c r="A176" s="2">
        <v>170</v>
      </c>
      <c r="B176" s="13">
        <v>7699</v>
      </c>
      <c r="C176" s="2" t="s">
        <v>459</v>
      </c>
      <c r="D176" s="1">
        <v>44645</v>
      </c>
      <c r="E176" s="2" t="s">
        <v>457</v>
      </c>
      <c r="F176" s="10" t="s">
        <v>458</v>
      </c>
      <c r="G176" s="5">
        <v>0</v>
      </c>
      <c r="H176" s="2" t="s">
        <v>62</v>
      </c>
      <c r="I176" s="2" t="s">
        <v>18</v>
      </c>
      <c r="K176" s="5"/>
      <c r="L176" s="19"/>
    </row>
    <row r="177" spans="1:12" ht="24.95" customHeight="1">
      <c r="A177" s="2">
        <v>171</v>
      </c>
      <c r="B177" s="13">
        <v>7703</v>
      </c>
      <c r="C177" s="2" t="s">
        <v>460</v>
      </c>
      <c r="D177" s="1">
        <v>44753</v>
      </c>
      <c r="E177" s="2" t="s">
        <v>461</v>
      </c>
      <c r="F177" s="10" t="s">
        <v>462</v>
      </c>
      <c r="G177" s="5">
        <v>0</v>
      </c>
      <c r="H177" s="2" t="s">
        <v>62</v>
      </c>
      <c r="I177" s="2" t="s">
        <v>18</v>
      </c>
      <c r="K177" s="5"/>
      <c r="L177" s="19"/>
    </row>
    <row r="178" spans="1:12" ht="24.95" customHeight="1">
      <c r="A178" s="2">
        <v>172</v>
      </c>
      <c r="B178" s="13">
        <v>7704</v>
      </c>
      <c r="C178" s="2" t="s">
        <v>463</v>
      </c>
      <c r="D178" s="1">
        <v>44753</v>
      </c>
      <c r="E178" s="2" t="s">
        <v>461</v>
      </c>
      <c r="F178" s="10" t="s">
        <v>462</v>
      </c>
      <c r="G178" s="5">
        <v>0</v>
      </c>
      <c r="H178" s="2" t="s">
        <v>62</v>
      </c>
      <c r="I178" s="2" t="s">
        <v>18</v>
      </c>
      <c r="K178" s="5"/>
      <c r="L178" s="19"/>
    </row>
    <row r="179" spans="1:12" ht="24.95" customHeight="1">
      <c r="A179" s="2">
        <v>173</v>
      </c>
      <c r="B179" s="13">
        <v>7705</v>
      </c>
      <c r="C179" s="2" t="s">
        <v>464</v>
      </c>
      <c r="D179" s="1">
        <v>44753</v>
      </c>
      <c r="E179" s="2" t="s">
        <v>461</v>
      </c>
      <c r="F179" s="10" t="s">
        <v>462</v>
      </c>
      <c r="G179" s="5">
        <v>0</v>
      </c>
      <c r="H179" s="2" t="s">
        <v>62</v>
      </c>
      <c r="I179" s="2" t="s">
        <v>18</v>
      </c>
      <c r="K179" s="5"/>
      <c r="L179" s="19"/>
    </row>
    <row r="180" spans="1:12" ht="24.95" customHeight="1">
      <c r="A180" s="2">
        <v>174</v>
      </c>
      <c r="B180" s="13">
        <v>7706</v>
      </c>
      <c r="C180" s="2" t="s">
        <v>465</v>
      </c>
      <c r="D180" s="1">
        <v>44635</v>
      </c>
      <c r="E180" s="2" t="s">
        <v>466</v>
      </c>
      <c r="F180" s="10" t="s">
        <v>467</v>
      </c>
      <c r="G180" s="5">
        <v>3690</v>
      </c>
      <c r="H180" s="1" t="s">
        <v>244</v>
      </c>
      <c r="I180" s="2" t="s">
        <v>18</v>
      </c>
      <c r="K180" s="5"/>
      <c r="L180" s="19"/>
    </row>
    <row r="181" spans="1:12" ht="24.95" customHeight="1">
      <c r="A181" s="2">
        <v>175</v>
      </c>
      <c r="B181" s="13">
        <v>7708</v>
      </c>
      <c r="C181" s="2" t="s">
        <v>468</v>
      </c>
      <c r="D181" s="1">
        <v>44659</v>
      </c>
      <c r="E181" s="2" t="s">
        <v>469</v>
      </c>
      <c r="F181" s="10" t="s">
        <v>470</v>
      </c>
      <c r="G181" s="5">
        <v>71205.38</v>
      </c>
      <c r="H181" s="2" t="s">
        <v>36</v>
      </c>
      <c r="I181" s="2" t="s">
        <v>18</v>
      </c>
      <c r="K181" s="5"/>
      <c r="L181" s="19"/>
    </row>
    <row r="182" spans="1:12" ht="24.95" customHeight="1">
      <c r="A182" s="2">
        <v>176</v>
      </c>
      <c r="B182" s="13">
        <v>7711</v>
      </c>
      <c r="C182" s="2" t="s">
        <v>471</v>
      </c>
      <c r="D182" s="1">
        <v>44708</v>
      </c>
      <c r="E182" s="2" t="s">
        <v>472</v>
      </c>
      <c r="F182" s="10" t="s">
        <v>473</v>
      </c>
      <c r="G182" s="5">
        <v>7550</v>
      </c>
      <c r="H182" s="2" t="s">
        <v>474</v>
      </c>
      <c r="I182" s="2" t="s">
        <v>18</v>
      </c>
      <c r="K182" s="5"/>
      <c r="L182" s="19"/>
    </row>
    <row r="183" spans="1:12" ht="24.95" customHeight="1">
      <c r="A183" s="2">
        <v>177</v>
      </c>
      <c r="B183" s="13">
        <v>7712</v>
      </c>
      <c r="C183" s="2" t="s">
        <v>475</v>
      </c>
      <c r="D183" s="1">
        <v>44708</v>
      </c>
      <c r="E183" s="2" t="s">
        <v>472</v>
      </c>
      <c r="F183" s="10" t="s">
        <v>473</v>
      </c>
      <c r="G183" s="5">
        <v>0</v>
      </c>
      <c r="H183" s="2" t="s">
        <v>474</v>
      </c>
      <c r="I183" s="2" t="s">
        <v>18</v>
      </c>
      <c r="K183" s="5"/>
      <c r="L183" s="19"/>
    </row>
    <row r="184" spans="1:12" ht="24.95" customHeight="1">
      <c r="A184" s="2">
        <v>178</v>
      </c>
      <c r="B184" s="13">
        <v>7713</v>
      </c>
      <c r="C184" s="2" t="s">
        <v>476</v>
      </c>
      <c r="D184" s="1">
        <v>44645</v>
      </c>
      <c r="E184" s="2" t="s">
        <v>472</v>
      </c>
      <c r="F184" s="10" t="s">
        <v>473</v>
      </c>
      <c r="G184" s="5">
        <v>0</v>
      </c>
      <c r="H184" s="2" t="s">
        <v>474</v>
      </c>
      <c r="I184" s="2" t="s">
        <v>18</v>
      </c>
      <c r="K184" s="5"/>
      <c r="L184" s="19"/>
    </row>
    <row r="185" spans="1:12" ht="24.95" customHeight="1">
      <c r="A185" s="2">
        <v>179</v>
      </c>
      <c r="B185" s="13">
        <v>7714</v>
      </c>
      <c r="C185" s="2" t="s">
        <v>477</v>
      </c>
      <c r="D185" s="1">
        <v>44652</v>
      </c>
      <c r="E185" s="2" t="s">
        <v>478</v>
      </c>
      <c r="F185" s="10" t="s">
        <v>479</v>
      </c>
      <c r="G185" s="5">
        <v>10000</v>
      </c>
      <c r="H185" s="1" t="s">
        <v>244</v>
      </c>
      <c r="I185" s="2" t="s">
        <v>18</v>
      </c>
      <c r="K185" s="5"/>
      <c r="L185" s="19"/>
    </row>
    <row r="186" spans="1:12" ht="24.95" customHeight="1">
      <c r="A186" s="2">
        <v>180</v>
      </c>
      <c r="B186" s="13">
        <v>7716</v>
      </c>
      <c r="C186" s="2" t="s">
        <v>480</v>
      </c>
      <c r="D186" s="1">
        <v>44727</v>
      </c>
      <c r="E186" s="2" t="s">
        <v>478</v>
      </c>
      <c r="F186" s="10" t="s">
        <v>481</v>
      </c>
      <c r="G186" s="5">
        <v>1500</v>
      </c>
      <c r="H186" s="1" t="s">
        <v>244</v>
      </c>
      <c r="I186" s="2" t="s">
        <v>18</v>
      </c>
      <c r="K186" s="5"/>
      <c r="L186" s="19"/>
    </row>
    <row r="187" spans="1:12" ht="24.95" customHeight="1">
      <c r="A187" s="2">
        <v>181</v>
      </c>
      <c r="B187" s="13">
        <v>7719</v>
      </c>
      <c r="C187" s="2" t="s">
        <v>482</v>
      </c>
      <c r="D187" s="1">
        <v>44652</v>
      </c>
      <c r="E187" s="2" t="s">
        <v>483</v>
      </c>
      <c r="F187" s="10" t="s">
        <v>484</v>
      </c>
      <c r="G187" s="5">
        <v>5621.03</v>
      </c>
      <c r="H187" s="2" t="s">
        <v>36</v>
      </c>
      <c r="I187" s="2" t="s">
        <v>18</v>
      </c>
      <c r="K187" s="5"/>
      <c r="L187" s="19"/>
    </row>
    <row r="188" spans="1:12" ht="24.95" customHeight="1">
      <c r="A188" s="2">
        <v>182</v>
      </c>
      <c r="B188" s="13">
        <v>7720</v>
      </c>
      <c r="C188" s="2" t="s">
        <v>485</v>
      </c>
      <c r="D188" s="1">
        <v>44606</v>
      </c>
      <c r="E188" s="2" t="s">
        <v>486</v>
      </c>
      <c r="F188" s="10" t="s">
        <v>487</v>
      </c>
      <c r="G188" s="5">
        <v>41520.99</v>
      </c>
      <c r="H188" s="1" t="s">
        <v>244</v>
      </c>
      <c r="I188" s="2" t="s">
        <v>18</v>
      </c>
      <c r="K188" s="5"/>
      <c r="L188" s="19"/>
    </row>
    <row r="189" spans="1:12" ht="24.95" customHeight="1">
      <c r="A189" s="2">
        <v>183</v>
      </c>
      <c r="B189" s="13">
        <v>7721</v>
      </c>
      <c r="C189" s="2" t="s">
        <v>488</v>
      </c>
      <c r="D189" s="1">
        <v>44653</v>
      </c>
      <c r="E189" s="2" t="s">
        <v>489</v>
      </c>
      <c r="F189" s="10" t="s">
        <v>490</v>
      </c>
      <c r="G189" s="5">
        <v>860</v>
      </c>
      <c r="H189" s="1" t="s">
        <v>244</v>
      </c>
      <c r="I189" s="2" t="s">
        <v>18</v>
      </c>
      <c r="K189" s="5"/>
      <c r="L189" s="19"/>
    </row>
    <row r="190" spans="1:12" ht="24.95" customHeight="1">
      <c r="A190" s="2">
        <v>184</v>
      </c>
      <c r="B190" s="13">
        <v>7722</v>
      </c>
      <c r="C190" s="2" t="s">
        <v>491</v>
      </c>
      <c r="D190" s="1">
        <v>44617</v>
      </c>
      <c r="E190" s="2" t="s">
        <v>440</v>
      </c>
      <c r="F190" s="10" t="s">
        <v>492</v>
      </c>
      <c r="G190" s="5">
        <v>7000</v>
      </c>
      <c r="H190" s="2" t="s">
        <v>414</v>
      </c>
      <c r="I190" s="2" t="s">
        <v>18</v>
      </c>
      <c r="K190" s="5"/>
      <c r="L190" s="19"/>
    </row>
    <row r="191" spans="1:12" ht="24.95" customHeight="1">
      <c r="A191" s="2">
        <v>185</v>
      </c>
      <c r="B191" s="13">
        <v>7723</v>
      </c>
      <c r="C191" s="2" t="s">
        <v>493</v>
      </c>
      <c r="D191" s="1">
        <v>44662</v>
      </c>
      <c r="E191" s="2" t="s">
        <v>494</v>
      </c>
      <c r="F191" s="10" t="s">
        <v>495</v>
      </c>
      <c r="G191" s="5">
        <v>20000</v>
      </c>
      <c r="H191" s="2" t="s">
        <v>414</v>
      </c>
      <c r="I191" s="2" t="s">
        <v>18</v>
      </c>
      <c r="K191" s="5"/>
      <c r="L191" s="19"/>
    </row>
    <row r="192" spans="1:12" ht="24.95" customHeight="1">
      <c r="A192" s="2">
        <v>186</v>
      </c>
      <c r="B192" s="13">
        <v>7724</v>
      </c>
      <c r="C192" s="2" t="s">
        <v>496</v>
      </c>
      <c r="D192" s="1">
        <v>44701</v>
      </c>
      <c r="E192" s="2" t="s">
        <v>497</v>
      </c>
      <c r="F192" s="10" t="s">
        <v>498</v>
      </c>
      <c r="G192" s="5">
        <v>1500</v>
      </c>
      <c r="H192" s="1" t="s">
        <v>244</v>
      </c>
      <c r="I192" s="2" t="s">
        <v>18</v>
      </c>
      <c r="K192" s="5"/>
      <c r="L192" s="19"/>
    </row>
    <row r="193" spans="1:12" ht="24.95" customHeight="1">
      <c r="A193" s="2">
        <v>187</v>
      </c>
      <c r="B193" s="13">
        <v>7725</v>
      </c>
      <c r="C193" s="2" t="s">
        <v>499</v>
      </c>
      <c r="D193" s="1">
        <v>44706</v>
      </c>
      <c r="E193" s="2" t="s">
        <v>500</v>
      </c>
      <c r="F193" s="10" t="s">
        <v>501</v>
      </c>
      <c r="G193" s="5">
        <v>2000</v>
      </c>
      <c r="H193" s="1" t="s">
        <v>244</v>
      </c>
      <c r="I193" s="2" t="s">
        <v>18</v>
      </c>
      <c r="K193" s="5"/>
      <c r="L193" s="19"/>
    </row>
    <row r="194" spans="1:12" ht="24.95" customHeight="1">
      <c r="A194" s="2">
        <v>188</v>
      </c>
      <c r="B194" s="13">
        <v>7726</v>
      </c>
      <c r="C194" s="2" t="s">
        <v>502</v>
      </c>
      <c r="D194" s="1">
        <v>44662</v>
      </c>
      <c r="E194" s="2" t="s">
        <v>503</v>
      </c>
      <c r="F194" s="10" t="s">
        <v>504</v>
      </c>
      <c r="G194" s="5">
        <v>2000</v>
      </c>
      <c r="H194" s="1" t="s">
        <v>244</v>
      </c>
      <c r="I194" s="2" t="s">
        <v>18</v>
      </c>
      <c r="K194" s="5"/>
      <c r="L194" s="19"/>
    </row>
    <row r="195" spans="1:12" ht="24.95" customHeight="1">
      <c r="A195" s="2">
        <v>189</v>
      </c>
      <c r="B195" s="13">
        <v>7727</v>
      </c>
      <c r="C195" s="2" t="s">
        <v>505</v>
      </c>
      <c r="D195" s="1">
        <v>44711</v>
      </c>
      <c r="E195" s="2" t="s">
        <v>506</v>
      </c>
      <c r="F195" s="10" t="s">
        <v>507</v>
      </c>
      <c r="G195" s="5">
        <v>18000</v>
      </c>
      <c r="H195" s="1" t="s">
        <v>244</v>
      </c>
      <c r="I195" s="2" t="s">
        <v>18</v>
      </c>
      <c r="K195" s="5"/>
      <c r="L195" s="19"/>
    </row>
    <row r="196" spans="1:12" ht="24.95" customHeight="1">
      <c r="A196" s="2">
        <v>190</v>
      </c>
      <c r="B196" s="13">
        <v>7728</v>
      </c>
      <c r="C196" s="2" t="s">
        <v>508</v>
      </c>
      <c r="D196" s="1">
        <v>44706</v>
      </c>
      <c r="E196" s="2" t="s">
        <v>509</v>
      </c>
      <c r="F196" s="10" t="s">
        <v>510</v>
      </c>
      <c r="G196" s="5">
        <v>2000</v>
      </c>
      <c r="H196" s="1" t="s">
        <v>244</v>
      </c>
      <c r="I196" s="2" t="s">
        <v>18</v>
      </c>
      <c r="K196" s="5"/>
      <c r="L196" s="19"/>
    </row>
    <row r="197" spans="1:12" ht="24.95" customHeight="1">
      <c r="A197" s="2">
        <v>191</v>
      </c>
      <c r="B197" s="13">
        <v>7729</v>
      </c>
      <c r="C197" s="2" t="s">
        <v>511</v>
      </c>
      <c r="D197" s="1">
        <v>44679</v>
      </c>
      <c r="E197" s="2" t="s">
        <v>512</v>
      </c>
      <c r="F197" s="10" t="s">
        <v>513</v>
      </c>
      <c r="G197" s="5">
        <v>19610.55</v>
      </c>
      <c r="H197" s="2" t="s">
        <v>514</v>
      </c>
      <c r="I197" s="2" t="s">
        <v>18</v>
      </c>
      <c r="K197" s="5"/>
      <c r="L197" s="19"/>
    </row>
    <row r="198" spans="1:12" ht="24.95" customHeight="1">
      <c r="A198" s="2">
        <v>192</v>
      </c>
      <c r="B198" s="13">
        <v>7730</v>
      </c>
      <c r="C198" s="2" t="s">
        <v>515</v>
      </c>
      <c r="D198" s="1">
        <v>44664</v>
      </c>
      <c r="E198" s="2" t="s">
        <v>494</v>
      </c>
      <c r="F198" s="10" t="s">
        <v>516</v>
      </c>
      <c r="G198" s="5">
        <v>1500</v>
      </c>
      <c r="H198" s="1" t="s">
        <v>244</v>
      </c>
      <c r="I198" s="2" t="s">
        <v>18</v>
      </c>
      <c r="K198" s="5"/>
      <c r="L198" s="19"/>
    </row>
    <row r="199" spans="1:12" ht="24.95" customHeight="1">
      <c r="A199" s="2">
        <v>193</v>
      </c>
      <c r="B199" s="13">
        <v>7731</v>
      </c>
      <c r="C199" s="2" t="s">
        <v>517</v>
      </c>
      <c r="D199" s="1">
        <v>44671</v>
      </c>
      <c r="E199" s="2" t="s">
        <v>500</v>
      </c>
      <c r="F199" s="10" t="s">
        <v>518</v>
      </c>
      <c r="G199" s="5">
        <v>2000</v>
      </c>
      <c r="H199" s="1" t="s">
        <v>244</v>
      </c>
      <c r="I199" s="2" t="s">
        <v>18</v>
      </c>
      <c r="K199" s="5"/>
      <c r="L199" s="19"/>
    </row>
    <row r="200" spans="1:12" ht="24.95" customHeight="1">
      <c r="A200" s="2">
        <v>194</v>
      </c>
      <c r="B200" s="13">
        <v>7732</v>
      </c>
      <c r="C200" s="2" t="s">
        <v>519</v>
      </c>
      <c r="D200" s="1">
        <v>44708</v>
      </c>
      <c r="E200" s="2" t="s">
        <v>520</v>
      </c>
      <c r="F200" s="10" t="s">
        <v>521</v>
      </c>
      <c r="G200" s="5">
        <v>3574</v>
      </c>
      <c r="H200" s="2" t="s">
        <v>309</v>
      </c>
      <c r="I200" s="9" t="s">
        <v>18</v>
      </c>
      <c r="K200" s="5"/>
      <c r="L200" s="19"/>
    </row>
    <row r="201" spans="1:12" ht="24.95" customHeight="1">
      <c r="A201" s="2">
        <v>195</v>
      </c>
      <c r="B201" s="13">
        <v>7733</v>
      </c>
      <c r="C201" s="2" t="s">
        <v>522</v>
      </c>
      <c r="D201" s="1">
        <v>44706</v>
      </c>
      <c r="E201" s="2" t="s">
        <v>497</v>
      </c>
      <c r="F201" s="10" t="s">
        <v>523</v>
      </c>
      <c r="G201" s="5">
        <v>3000</v>
      </c>
      <c r="H201" s="1" t="s">
        <v>244</v>
      </c>
      <c r="I201" s="2" t="s">
        <v>18</v>
      </c>
      <c r="K201" s="5"/>
      <c r="L201" s="19"/>
    </row>
    <row r="202" spans="1:12" ht="24.95" customHeight="1">
      <c r="A202" s="2">
        <v>196</v>
      </c>
      <c r="B202" s="13">
        <v>7734</v>
      </c>
      <c r="C202" s="2" t="s">
        <v>524</v>
      </c>
      <c r="D202" s="1">
        <v>44684</v>
      </c>
      <c r="E202" s="2" t="s">
        <v>525</v>
      </c>
      <c r="F202" s="10" t="s">
        <v>526</v>
      </c>
      <c r="G202" s="5">
        <v>2863.8</v>
      </c>
      <c r="H202" s="2" t="s">
        <v>527</v>
      </c>
      <c r="I202" s="2" t="s">
        <v>18</v>
      </c>
      <c r="K202" s="5"/>
      <c r="L202" s="19"/>
    </row>
    <row r="203" spans="1:12" ht="24.95" customHeight="1">
      <c r="A203" s="2">
        <v>197</v>
      </c>
      <c r="B203" s="13">
        <v>7735</v>
      </c>
      <c r="C203" s="2" t="s">
        <v>528</v>
      </c>
      <c r="D203" s="1">
        <v>44680</v>
      </c>
      <c r="E203" s="2" t="s">
        <v>529</v>
      </c>
      <c r="F203" s="10" t="s">
        <v>530</v>
      </c>
      <c r="G203" s="5">
        <v>5000</v>
      </c>
      <c r="H203" s="1" t="s">
        <v>244</v>
      </c>
      <c r="I203" s="2" t="s">
        <v>18</v>
      </c>
      <c r="K203" s="5"/>
      <c r="L203" s="19"/>
    </row>
    <row r="204" spans="1:12" ht="24.95" customHeight="1">
      <c r="A204" s="2">
        <v>198</v>
      </c>
      <c r="B204" s="13">
        <v>7736</v>
      </c>
      <c r="C204" s="2" t="s">
        <v>531</v>
      </c>
      <c r="D204" s="1">
        <v>44683</v>
      </c>
      <c r="E204" s="2" t="s">
        <v>532</v>
      </c>
      <c r="F204" s="10" t="s">
        <v>533</v>
      </c>
      <c r="G204" s="5">
        <v>23000</v>
      </c>
      <c r="H204" s="2" t="s">
        <v>309</v>
      </c>
      <c r="I204" s="2" t="s">
        <v>18</v>
      </c>
      <c r="K204" s="5"/>
      <c r="L204" s="19"/>
    </row>
    <row r="205" spans="1:12" ht="24.95" customHeight="1">
      <c r="A205" s="2">
        <v>199</v>
      </c>
      <c r="B205" s="13">
        <v>7740</v>
      </c>
      <c r="C205" s="2" t="s">
        <v>534</v>
      </c>
      <c r="D205" s="1">
        <v>44706</v>
      </c>
      <c r="E205" s="2" t="s">
        <v>535</v>
      </c>
      <c r="F205" s="10" t="s">
        <v>536</v>
      </c>
      <c r="G205" s="5">
        <v>4800</v>
      </c>
      <c r="H205" s="1" t="s">
        <v>244</v>
      </c>
      <c r="I205" s="2" t="s">
        <v>18</v>
      </c>
      <c r="K205" s="5"/>
      <c r="L205" s="19"/>
    </row>
    <row r="206" spans="1:12" ht="24.95" customHeight="1">
      <c r="A206" s="2">
        <v>200</v>
      </c>
      <c r="B206" s="13">
        <v>7741</v>
      </c>
      <c r="C206" s="2" t="s">
        <v>537</v>
      </c>
      <c r="D206" s="1">
        <v>44664</v>
      </c>
      <c r="E206" s="2" t="s">
        <v>538</v>
      </c>
      <c r="F206" s="10" t="s">
        <v>539</v>
      </c>
      <c r="G206" s="5">
        <v>4000</v>
      </c>
      <c r="H206" s="1" t="s">
        <v>244</v>
      </c>
      <c r="I206" s="2" t="s">
        <v>18</v>
      </c>
      <c r="K206" s="5">
        <v>800</v>
      </c>
      <c r="L206" s="19"/>
    </row>
    <row r="207" spans="1:12" ht="24.95" customHeight="1">
      <c r="A207" s="2">
        <v>201</v>
      </c>
      <c r="B207" s="13">
        <v>7742</v>
      </c>
      <c r="C207" s="2" t="s">
        <v>540</v>
      </c>
      <c r="D207" s="1">
        <v>44711</v>
      </c>
      <c r="E207" s="2" t="s">
        <v>535</v>
      </c>
      <c r="F207" s="10" t="s">
        <v>536</v>
      </c>
      <c r="G207" s="5">
        <v>4800</v>
      </c>
      <c r="H207" s="1" t="s">
        <v>244</v>
      </c>
      <c r="I207" s="2" t="s">
        <v>18</v>
      </c>
      <c r="K207" s="5"/>
      <c r="L207" s="19"/>
    </row>
    <row r="208" spans="1:12" ht="24.95" customHeight="1">
      <c r="A208" s="2">
        <v>202</v>
      </c>
      <c r="B208" s="13">
        <v>7743</v>
      </c>
      <c r="C208" s="2" t="s">
        <v>524</v>
      </c>
      <c r="D208" s="1">
        <v>44707</v>
      </c>
      <c r="E208" s="2" t="s">
        <v>541</v>
      </c>
      <c r="F208" s="10" t="s">
        <v>542</v>
      </c>
      <c r="G208" s="5">
        <v>4631.99</v>
      </c>
      <c r="H208" s="2" t="s">
        <v>414</v>
      </c>
      <c r="I208" s="2" t="s">
        <v>18</v>
      </c>
      <c r="K208" s="5"/>
      <c r="L208" s="19"/>
    </row>
    <row r="209" spans="1:12" ht="24.95" customHeight="1">
      <c r="A209" s="2">
        <v>203</v>
      </c>
      <c r="B209" s="13">
        <v>7744</v>
      </c>
      <c r="C209" s="2" t="s">
        <v>130</v>
      </c>
      <c r="D209" s="1">
        <v>44706</v>
      </c>
      <c r="E209" s="2" t="s">
        <v>543</v>
      </c>
      <c r="F209" s="10" t="s">
        <v>544</v>
      </c>
      <c r="G209" s="5">
        <v>1589.3</v>
      </c>
      <c r="H209" s="2" t="s">
        <v>17</v>
      </c>
      <c r="I209" s="2" t="s">
        <v>18</v>
      </c>
      <c r="K209" s="5"/>
      <c r="L209" s="19"/>
    </row>
    <row r="210" spans="1:12" ht="24.95" customHeight="1">
      <c r="A210" s="2">
        <v>204</v>
      </c>
      <c r="B210" s="13">
        <v>7745</v>
      </c>
      <c r="C210" s="2" t="s">
        <v>545</v>
      </c>
      <c r="D210" s="1">
        <v>44694</v>
      </c>
      <c r="E210" s="2" t="s">
        <v>546</v>
      </c>
      <c r="F210" s="10" t="s">
        <v>547</v>
      </c>
      <c r="G210" s="5">
        <v>17000</v>
      </c>
      <c r="H210" s="14">
        <v>44698</v>
      </c>
      <c r="I210" s="2" t="s">
        <v>18</v>
      </c>
      <c r="K210" s="5"/>
      <c r="L210" s="19"/>
    </row>
    <row r="211" spans="1:12" ht="24.95" customHeight="1">
      <c r="A211" s="2">
        <v>205</v>
      </c>
      <c r="B211" s="13">
        <v>7746</v>
      </c>
      <c r="C211" s="2" t="s">
        <v>548</v>
      </c>
      <c r="D211" s="1">
        <v>44693</v>
      </c>
      <c r="E211" s="2" t="s">
        <v>549</v>
      </c>
      <c r="F211" s="10" t="s">
        <v>550</v>
      </c>
      <c r="G211" s="5">
        <v>52000</v>
      </c>
      <c r="H211" s="2" t="s">
        <v>551</v>
      </c>
      <c r="I211" s="2" t="s">
        <v>18</v>
      </c>
      <c r="K211" s="5"/>
      <c r="L211" s="19"/>
    </row>
    <row r="212" spans="1:12" ht="24.95" customHeight="1">
      <c r="A212" s="2">
        <v>206</v>
      </c>
      <c r="B212" s="13">
        <v>7748</v>
      </c>
      <c r="C212" s="2" t="s">
        <v>552</v>
      </c>
      <c r="D212" s="1">
        <v>44701</v>
      </c>
      <c r="E212" s="2" t="s">
        <v>553</v>
      </c>
      <c r="F212" s="10" t="s">
        <v>554</v>
      </c>
      <c r="G212" s="5">
        <v>4000</v>
      </c>
      <c r="H212" s="1" t="s">
        <v>244</v>
      </c>
      <c r="I212" s="2" t="s">
        <v>18</v>
      </c>
      <c r="K212" s="5"/>
      <c r="L212" s="19"/>
    </row>
    <row r="213" spans="1:12" ht="24.95" customHeight="1">
      <c r="A213" s="2">
        <v>207</v>
      </c>
      <c r="B213" s="13">
        <v>7749</v>
      </c>
      <c r="C213" s="2" t="s">
        <v>555</v>
      </c>
      <c r="D213" s="1">
        <v>44736</v>
      </c>
      <c r="E213" s="2" t="s">
        <v>546</v>
      </c>
      <c r="F213" s="10" t="s">
        <v>556</v>
      </c>
      <c r="G213" s="5">
        <v>6000</v>
      </c>
      <c r="H213" s="1" t="s">
        <v>244</v>
      </c>
      <c r="I213" s="2" t="s">
        <v>18</v>
      </c>
      <c r="K213" s="5"/>
      <c r="L213" s="19"/>
    </row>
    <row r="214" spans="1:12" ht="24.95" customHeight="1">
      <c r="A214" s="2">
        <v>208</v>
      </c>
      <c r="B214" s="13">
        <v>7750</v>
      </c>
      <c r="C214" s="2" t="s">
        <v>557</v>
      </c>
      <c r="D214" s="1">
        <v>44726</v>
      </c>
      <c r="E214" s="2" t="s">
        <v>546</v>
      </c>
      <c r="F214" s="10" t="s">
        <v>558</v>
      </c>
      <c r="G214" s="5">
        <v>13500</v>
      </c>
      <c r="H214" s="1" t="s">
        <v>244</v>
      </c>
      <c r="I214" s="2" t="s">
        <v>18</v>
      </c>
      <c r="K214" s="5"/>
      <c r="L214" s="19"/>
    </row>
    <row r="215" spans="1:12" ht="24.95" customHeight="1">
      <c r="A215" s="2">
        <v>209</v>
      </c>
      <c r="B215" s="13">
        <v>7753</v>
      </c>
      <c r="C215" s="2" t="s">
        <v>205</v>
      </c>
      <c r="D215" s="1">
        <v>44708</v>
      </c>
      <c r="E215" s="2" t="s">
        <v>559</v>
      </c>
      <c r="F215" s="10" t="s">
        <v>560</v>
      </c>
      <c r="G215" s="5">
        <v>40500</v>
      </c>
      <c r="H215" s="1" t="s">
        <v>244</v>
      </c>
      <c r="I215" s="2" t="s">
        <v>18</v>
      </c>
      <c r="K215" s="5"/>
      <c r="L215" s="19"/>
    </row>
    <row r="216" spans="1:12" ht="24.95" customHeight="1">
      <c r="A216" s="2">
        <v>210</v>
      </c>
      <c r="B216" s="13">
        <v>7754</v>
      </c>
      <c r="C216" s="2" t="s">
        <v>393</v>
      </c>
      <c r="D216" s="1">
        <v>44735</v>
      </c>
      <c r="E216" s="2" t="s">
        <v>561</v>
      </c>
      <c r="F216" s="10" t="s">
        <v>562</v>
      </c>
      <c r="G216" s="5">
        <v>4200</v>
      </c>
      <c r="H216" s="1" t="s">
        <v>244</v>
      </c>
      <c r="I216" s="2" t="s">
        <v>18</v>
      </c>
      <c r="K216" s="5"/>
      <c r="L216" s="19"/>
    </row>
    <row r="217" spans="1:12" ht="24.95" customHeight="1">
      <c r="A217" s="2">
        <v>211</v>
      </c>
      <c r="B217" s="13">
        <v>7756</v>
      </c>
      <c r="C217" s="2" t="s">
        <v>563</v>
      </c>
      <c r="D217" s="1">
        <v>44720</v>
      </c>
      <c r="E217" s="2" t="s">
        <v>564</v>
      </c>
      <c r="F217" s="10" t="s">
        <v>565</v>
      </c>
      <c r="G217" s="5">
        <v>1500</v>
      </c>
      <c r="H217" s="1" t="s">
        <v>244</v>
      </c>
      <c r="I217" s="2" t="s">
        <v>18</v>
      </c>
      <c r="K217" s="5"/>
      <c r="L217" s="19"/>
    </row>
    <row r="218" spans="1:12" ht="24.95" customHeight="1">
      <c r="A218" s="2">
        <v>212</v>
      </c>
      <c r="B218" s="13">
        <v>7759</v>
      </c>
      <c r="C218" s="2" t="s">
        <v>566</v>
      </c>
      <c r="D218" s="1">
        <v>44701</v>
      </c>
      <c r="E218" s="2" t="s">
        <v>567</v>
      </c>
      <c r="F218" s="10" t="s">
        <v>568</v>
      </c>
      <c r="G218" s="5">
        <v>8700</v>
      </c>
      <c r="H218" s="2" t="s">
        <v>346</v>
      </c>
      <c r="I218" s="2" t="s">
        <v>18</v>
      </c>
      <c r="K218" s="5"/>
      <c r="L218" s="19"/>
    </row>
    <row r="219" spans="1:12" ht="24.95" customHeight="1">
      <c r="A219" s="2">
        <v>213</v>
      </c>
      <c r="B219" s="13">
        <v>7760</v>
      </c>
      <c r="C219" s="2" t="s">
        <v>569</v>
      </c>
      <c r="D219" s="1">
        <v>44708</v>
      </c>
      <c r="E219" s="2" t="s">
        <v>570</v>
      </c>
      <c r="F219" s="10" t="s">
        <v>571</v>
      </c>
      <c r="G219" s="5">
        <v>6500</v>
      </c>
      <c r="H219" s="1" t="s">
        <v>244</v>
      </c>
      <c r="I219" s="2" t="s">
        <v>18</v>
      </c>
      <c r="K219" s="5"/>
      <c r="L219" s="19"/>
    </row>
    <row r="220" spans="1:12" ht="24.95" customHeight="1">
      <c r="A220" s="2">
        <v>214</v>
      </c>
      <c r="B220" s="13">
        <v>7761</v>
      </c>
      <c r="C220" s="2" t="s">
        <v>572</v>
      </c>
      <c r="D220" s="1">
        <v>44700</v>
      </c>
      <c r="E220" s="2" t="s">
        <v>573</v>
      </c>
      <c r="F220" s="10" t="s">
        <v>574</v>
      </c>
      <c r="G220" s="5">
        <v>810</v>
      </c>
      <c r="H220" s="2" t="s">
        <v>309</v>
      </c>
      <c r="I220" s="2" t="s">
        <v>18</v>
      </c>
      <c r="K220" s="5"/>
      <c r="L220" s="19"/>
    </row>
    <row r="221" spans="1:12" ht="24.95" customHeight="1">
      <c r="A221" s="2">
        <v>215</v>
      </c>
      <c r="B221" s="13">
        <v>7762</v>
      </c>
      <c r="C221" s="2" t="s">
        <v>451</v>
      </c>
      <c r="D221" s="1">
        <v>44704</v>
      </c>
      <c r="E221" s="2" t="s">
        <v>575</v>
      </c>
      <c r="F221" s="10" t="s">
        <v>576</v>
      </c>
      <c r="G221" s="5">
        <v>3773.78</v>
      </c>
      <c r="H221" s="2" t="s">
        <v>309</v>
      </c>
      <c r="I221" s="2" t="s">
        <v>18</v>
      </c>
      <c r="K221" s="5"/>
      <c r="L221" s="19"/>
    </row>
    <row r="222" spans="1:12" ht="24.95" customHeight="1">
      <c r="A222" s="2">
        <v>216</v>
      </c>
      <c r="B222" s="13">
        <v>7763</v>
      </c>
      <c r="C222" s="2" t="s">
        <v>577</v>
      </c>
      <c r="D222" s="1">
        <v>44711</v>
      </c>
      <c r="E222" s="2" t="s">
        <v>578</v>
      </c>
      <c r="F222" s="10" t="s">
        <v>579</v>
      </c>
      <c r="G222" s="5">
        <v>1269</v>
      </c>
      <c r="H222" s="1" t="s">
        <v>244</v>
      </c>
      <c r="I222" s="2" t="s">
        <v>18</v>
      </c>
      <c r="K222" s="5"/>
      <c r="L222" s="19"/>
    </row>
    <row r="223" spans="1:12" ht="24.95" customHeight="1">
      <c r="A223" s="2">
        <v>217</v>
      </c>
      <c r="B223" s="13">
        <v>7766</v>
      </c>
      <c r="C223" s="2" t="s">
        <v>580</v>
      </c>
      <c r="D223" s="1">
        <v>44692</v>
      </c>
      <c r="E223" s="2" t="s">
        <v>581</v>
      </c>
      <c r="F223" s="10" t="s">
        <v>582</v>
      </c>
      <c r="G223" s="5">
        <v>3500</v>
      </c>
      <c r="H223" s="1" t="s">
        <v>244</v>
      </c>
      <c r="I223" s="2" t="s">
        <v>18</v>
      </c>
      <c r="K223" s="5"/>
      <c r="L223" s="19"/>
    </row>
    <row r="224" spans="1:12" ht="24.95" customHeight="1">
      <c r="A224" s="2">
        <v>218</v>
      </c>
      <c r="B224" s="13">
        <v>7768</v>
      </c>
      <c r="C224" s="2" t="s">
        <v>171</v>
      </c>
      <c r="D224" s="1">
        <v>44726</v>
      </c>
      <c r="E224" s="2" t="s">
        <v>172</v>
      </c>
      <c r="F224" s="10" t="s">
        <v>550</v>
      </c>
      <c r="G224" s="5">
        <v>2157</v>
      </c>
      <c r="H224" s="2" t="s">
        <v>30</v>
      </c>
      <c r="I224" s="2" t="s">
        <v>18</v>
      </c>
      <c r="K224" s="5"/>
      <c r="L224" s="19"/>
    </row>
    <row r="225" spans="1:12" ht="24.95" customHeight="1">
      <c r="A225" s="2">
        <v>219</v>
      </c>
      <c r="B225" s="13">
        <v>7770</v>
      </c>
      <c r="C225" s="2" t="s">
        <v>583</v>
      </c>
      <c r="D225" s="1">
        <v>44727</v>
      </c>
      <c r="E225" s="2" t="s">
        <v>584</v>
      </c>
      <c r="F225" s="10" t="s">
        <v>585</v>
      </c>
      <c r="G225" s="5">
        <v>22416</v>
      </c>
      <c r="H225" s="2" t="s">
        <v>30</v>
      </c>
      <c r="I225" s="2" t="s">
        <v>18</v>
      </c>
      <c r="K225" s="5"/>
      <c r="L225" s="19"/>
    </row>
    <row r="226" spans="1:12" ht="24.95" customHeight="1">
      <c r="A226" s="2">
        <v>220</v>
      </c>
      <c r="B226" s="13">
        <v>7771</v>
      </c>
      <c r="C226" s="2" t="s">
        <v>586</v>
      </c>
      <c r="D226" s="1">
        <v>44701</v>
      </c>
      <c r="E226" s="2" t="s">
        <v>587</v>
      </c>
      <c r="F226" s="10" t="s">
        <v>588</v>
      </c>
      <c r="G226" s="5">
        <v>11850</v>
      </c>
      <c r="H226" s="1" t="s">
        <v>244</v>
      </c>
      <c r="I226" s="2" t="s">
        <v>18</v>
      </c>
      <c r="K226" s="5"/>
      <c r="L226" s="19"/>
    </row>
    <row r="227" spans="1:12" ht="24.95" customHeight="1">
      <c r="A227" s="2">
        <v>221</v>
      </c>
      <c r="B227" s="13">
        <v>7772</v>
      </c>
      <c r="C227" s="2" t="s">
        <v>589</v>
      </c>
      <c r="D227" s="1">
        <v>44470</v>
      </c>
      <c r="E227" s="2" t="s">
        <v>590</v>
      </c>
      <c r="F227" s="10" t="s">
        <v>591</v>
      </c>
      <c r="G227" s="5">
        <f>28047.81-14023.9</f>
        <v>14023.910000000002</v>
      </c>
      <c r="H227" s="9" t="s">
        <v>233</v>
      </c>
      <c r="I227" s="2" t="s">
        <v>18</v>
      </c>
      <c r="K227" s="5">
        <v>8000</v>
      </c>
      <c r="L227" s="19"/>
    </row>
    <row r="228" spans="1:12" ht="24.95" customHeight="1">
      <c r="A228" s="2">
        <v>222</v>
      </c>
      <c r="B228" s="13">
        <v>7773</v>
      </c>
      <c r="C228" s="2" t="s">
        <v>592</v>
      </c>
      <c r="D228" s="1">
        <v>44721</v>
      </c>
      <c r="E228" s="2" t="s">
        <v>593</v>
      </c>
      <c r="F228" s="10" t="s">
        <v>568</v>
      </c>
      <c r="G228" s="5">
        <v>2000</v>
      </c>
      <c r="H228" s="1" t="s">
        <v>244</v>
      </c>
      <c r="I228" s="2" t="s">
        <v>18</v>
      </c>
      <c r="K228" s="5"/>
      <c r="L228" s="19"/>
    </row>
    <row r="229" spans="1:12" ht="24.95" customHeight="1">
      <c r="A229" s="2">
        <v>223</v>
      </c>
      <c r="B229" s="13">
        <v>7774</v>
      </c>
      <c r="C229" s="2" t="s">
        <v>594</v>
      </c>
      <c r="D229" s="1">
        <v>44711</v>
      </c>
      <c r="E229" s="2" t="s">
        <v>595</v>
      </c>
      <c r="F229" s="10" t="s">
        <v>596</v>
      </c>
      <c r="G229" s="5">
        <v>2000</v>
      </c>
      <c r="H229" s="1" t="s">
        <v>244</v>
      </c>
      <c r="I229" s="2" t="s">
        <v>18</v>
      </c>
      <c r="K229" s="5"/>
      <c r="L229" s="19"/>
    </row>
    <row r="230" spans="1:12" ht="24.95" customHeight="1">
      <c r="A230" s="2">
        <v>224</v>
      </c>
      <c r="B230" s="13">
        <v>7777</v>
      </c>
      <c r="C230" s="2" t="s">
        <v>517</v>
      </c>
      <c r="D230" s="1">
        <v>44722</v>
      </c>
      <c r="E230" s="2" t="s">
        <v>597</v>
      </c>
      <c r="F230" s="10" t="s">
        <v>598</v>
      </c>
      <c r="G230" s="5">
        <v>7000</v>
      </c>
      <c r="H230" s="1" t="s">
        <v>244</v>
      </c>
      <c r="I230" s="2" t="s">
        <v>18</v>
      </c>
      <c r="K230" s="5"/>
      <c r="L230" s="19"/>
    </row>
    <row r="231" spans="1:12" ht="24.95" customHeight="1">
      <c r="A231" s="2">
        <v>225</v>
      </c>
      <c r="B231" s="13">
        <v>7778</v>
      </c>
      <c r="C231" s="2" t="s">
        <v>471</v>
      </c>
      <c r="D231" s="1">
        <v>44713</v>
      </c>
      <c r="E231" s="2" t="s">
        <v>599</v>
      </c>
      <c r="F231" s="10" t="s">
        <v>600</v>
      </c>
      <c r="G231" s="5">
        <v>6953.8</v>
      </c>
      <c r="H231" s="1" t="s">
        <v>244</v>
      </c>
      <c r="I231" s="2" t="s">
        <v>18</v>
      </c>
      <c r="K231" s="5"/>
      <c r="L231" s="19"/>
    </row>
    <row r="232" spans="1:12" ht="24.95" customHeight="1">
      <c r="A232" s="2">
        <v>226</v>
      </c>
      <c r="B232" s="13">
        <v>7779</v>
      </c>
      <c r="C232" s="2" t="s">
        <v>601</v>
      </c>
      <c r="D232" s="1">
        <v>44701</v>
      </c>
      <c r="E232" s="2" t="s">
        <v>602</v>
      </c>
      <c r="F232" s="10" t="s">
        <v>603</v>
      </c>
      <c r="G232" s="5">
        <v>2000</v>
      </c>
      <c r="H232" s="1" t="s">
        <v>244</v>
      </c>
      <c r="I232" s="2" t="s">
        <v>18</v>
      </c>
      <c r="K232" s="5"/>
      <c r="L232" s="19"/>
    </row>
    <row r="233" spans="1:12" ht="24.95" customHeight="1">
      <c r="A233" s="2">
        <v>227</v>
      </c>
      <c r="B233" s="13">
        <v>7782</v>
      </c>
      <c r="C233" s="2" t="s">
        <v>604</v>
      </c>
      <c r="D233" s="1">
        <v>44721</v>
      </c>
      <c r="E233" s="2" t="s">
        <v>605</v>
      </c>
      <c r="F233" s="10" t="s">
        <v>606</v>
      </c>
      <c r="G233" s="5">
        <v>8000</v>
      </c>
      <c r="H233" s="2" t="s">
        <v>309</v>
      </c>
      <c r="I233" s="2" t="s">
        <v>18</v>
      </c>
      <c r="K233" s="5"/>
      <c r="L233" s="19"/>
    </row>
    <row r="234" spans="1:12" ht="24.95" customHeight="1">
      <c r="A234" s="2">
        <v>228</v>
      </c>
      <c r="B234" s="13">
        <v>7783</v>
      </c>
      <c r="C234" s="2" t="s">
        <v>477</v>
      </c>
      <c r="D234" s="1">
        <v>44690</v>
      </c>
      <c r="E234" s="2" t="s">
        <v>607</v>
      </c>
      <c r="F234" s="10" t="s">
        <v>608</v>
      </c>
      <c r="G234" s="5">
        <v>2000</v>
      </c>
      <c r="H234" s="1" t="s">
        <v>244</v>
      </c>
      <c r="I234" s="2" t="s">
        <v>18</v>
      </c>
      <c r="K234" s="5"/>
      <c r="L234" s="19"/>
    </row>
    <row r="235" spans="1:12" ht="24.95" customHeight="1">
      <c r="A235" s="2">
        <v>229</v>
      </c>
      <c r="B235" s="13">
        <v>7784</v>
      </c>
      <c r="C235" s="2" t="s">
        <v>609</v>
      </c>
      <c r="D235" s="1">
        <v>44733</v>
      </c>
      <c r="E235" s="2" t="s">
        <v>610</v>
      </c>
      <c r="F235" s="10" t="s">
        <v>611</v>
      </c>
      <c r="G235" s="5">
        <v>1200</v>
      </c>
      <c r="H235" s="2" t="s">
        <v>309</v>
      </c>
      <c r="I235" s="2" t="s">
        <v>18</v>
      </c>
      <c r="K235" s="5"/>
      <c r="L235" s="19"/>
    </row>
    <row r="236" spans="1:12" ht="24.95" customHeight="1">
      <c r="A236" s="2">
        <v>230</v>
      </c>
      <c r="B236" s="13">
        <v>7786</v>
      </c>
      <c r="C236" s="2" t="s">
        <v>499</v>
      </c>
      <c r="D236" s="1">
        <v>44701</v>
      </c>
      <c r="E236" s="2" t="s">
        <v>612</v>
      </c>
      <c r="F236" s="10" t="s">
        <v>613</v>
      </c>
      <c r="G236" s="5">
        <v>1500</v>
      </c>
      <c r="H236" s="1" t="s">
        <v>244</v>
      </c>
      <c r="I236" s="2" t="s">
        <v>18</v>
      </c>
      <c r="K236" s="5"/>
      <c r="L236" s="19"/>
    </row>
    <row r="237" spans="1:12" ht="24.95" customHeight="1">
      <c r="A237" s="2">
        <v>231</v>
      </c>
      <c r="B237" s="13">
        <v>7787</v>
      </c>
      <c r="C237" s="2" t="s">
        <v>614</v>
      </c>
      <c r="D237" s="1">
        <v>44743</v>
      </c>
      <c r="E237" s="2" t="s">
        <v>615</v>
      </c>
      <c r="F237" s="10" t="s">
        <v>616</v>
      </c>
      <c r="G237" s="5">
        <v>1092</v>
      </c>
      <c r="H237" s="2" t="s">
        <v>30</v>
      </c>
      <c r="I237" s="2" t="s">
        <v>18</v>
      </c>
      <c r="K237" s="5">
        <v>4368</v>
      </c>
      <c r="L237" s="19"/>
    </row>
    <row r="238" spans="1:12" ht="24.95" customHeight="1">
      <c r="A238" s="2">
        <v>232</v>
      </c>
      <c r="B238" s="13">
        <v>7788</v>
      </c>
      <c r="C238" s="2" t="s">
        <v>617</v>
      </c>
      <c r="D238" s="1">
        <v>44756</v>
      </c>
      <c r="E238" s="2" t="s">
        <v>618</v>
      </c>
      <c r="F238" s="10" t="s">
        <v>619</v>
      </c>
      <c r="G238" s="5">
        <v>8100</v>
      </c>
      <c r="H238" s="2" t="s">
        <v>30</v>
      </c>
      <c r="I238" s="2" t="s">
        <v>18</v>
      </c>
      <c r="K238" s="5">
        <v>10800</v>
      </c>
      <c r="L238" s="19"/>
    </row>
    <row r="239" spans="1:12" ht="24.95" customHeight="1">
      <c r="A239" s="2">
        <v>233</v>
      </c>
      <c r="B239" s="13">
        <v>7789</v>
      </c>
      <c r="C239" s="2" t="s">
        <v>620</v>
      </c>
      <c r="D239" s="1">
        <v>44743</v>
      </c>
      <c r="E239" s="2" t="s">
        <v>615</v>
      </c>
      <c r="F239" s="10" t="s">
        <v>616</v>
      </c>
      <c r="G239" s="5">
        <v>947</v>
      </c>
      <c r="H239" s="2" t="s">
        <v>30</v>
      </c>
      <c r="I239" s="2" t="s">
        <v>18</v>
      </c>
      <c r="K239" s="5">
        <v>3788</v>
      </c>
      <c r="L239" s="19"/>
    </row>
    <row r="240" spans="1:12" ht="24.95" customHeight="1">
      <c r="A240" s="2">
        <v>234</v>
      </c>
      <c r="B240" s="13">
        <v>7790</v>
      </c>
      <c r="C240" s="2" t="s">
        <v>621</v>
      </c>
      <c r="D240" s="1">
        <v>44720</v>
      </c>
      <c r="E240" s="2" t="s">
        <v>622</v>
      </c>
      <c r="F240" s="10" t="s">
        <v>623</v>
      </c>
      <c r="G240" s="5">
        <v>2000</v>
      </c>
      <c r="H240" s="1" t="s">
        <v>244</v>
      </c>
      <c r="I240" s="2" t="s">
        <v>18</v>
      </c>
      <c r="K240" s="5"/>
      <c r="L240" s="19"/>
    </row>
    <row r="241" spans="1:12" ht="24.95" customHeight="1">
      <c r="A241" s="2">
        <v>235</v>
      </c>
      <c r="B241" s="13">
        <v>7791</v>
      </c>
      <c r="C241" s="2" t="s">
        <v>624</v>
      </c>
      <c r="D241" s="1">
        <v>44716</v>
      </c>
      <c r="E241" s="2" t="s">
        <v>622</v>
      </c>
      <c r="F241" s="10" t="s">
        <v>625</v>
      </c>
      <c r="G241" s="5">
        <v>1500</v>
      </c>
      <c r="H241" s="1" t="s">
        <v>244</v>
      </c>
      <c r="I241" s="2" t="s">
        <v>18</v>
      </c>
      <c r="K241" s="5"/>
      <c r="L241" s="19"/>
    </row>
    <row r="242" spans="1:12" ht="24.95" customHeight="1">
      <c r="A242" s="2">
        <v>236</v>
      </c>
      <c r="B242" s="13">
        <v>7792</v>
      </c>
      <c r="C242" s="2" t="s">
        <v>626</v>
      </c>
      <c r="D242" s="1">
        <v>44714</v>
      </c>
      <c r="E242" s="2" t="s">
        <v>627</v>
      </c>
      <c r="F242" s="10" t="s">
        <v>628</v>
      </c>
      <c r="G242" s="5">
        <v>5800</v>
      </c>
      <c r="H242" s="2" t="s">
        <v>514</v>
      </c>
      <c r="I242" s="2" t="s">
        <v>18</v>
      </c>
      <c r="K242" s="5"/>
      <c r="L242" s="19"/>
    </row>
    <row r="243" spans="1:12" ht="24.95" customHeight="1">
      <c r="A243" s="2">
        <v>237</v>
      </c>
      <c r="B243" s="13">
        <v>7795</v>
      </c>
      <c r="C243" s="2" t="s">
        <v>629</v>
      </c>
      <c r="D243" s="1">
        <v>44727</v>
      </c>
      <c r="E243" s="2" t="s">
        <v>630</v>
      </c>
      <c r="F243" s="10" t="s">
        <v>631</v>
      </c>
      <c r="G243" s="5">
        <v>10000</v>
      </c>
      <c r="H243" s="1" t="s">
        <v>244</v>
      </c>
      <c r="I243" s="2" t="s">
        <v>18</v>
      </c>
      <c r="K243" s="5"/>
      <c r="L243" s="19"/>
    </row>
    <row r="244" spans="1:12" ht="24.95" customHeight="1">
      <c r="A244" s="2">
        <v>238</v>
      </c>
      <c r="B244" s="13">
        <v>7796</v>
      </c>
      <c r="C244" s="2" t="s">
        <v>632</v>
      </c>
      <c r="D244" s="1">
        <v>44737</v>
      </c>
      <c r="E244" s="2" t="s">
        <v>633</v>
      </c>
      <c r="F244" s="10" t="s">
        <v>634</v>
      </c>
      <c r="G244" s="5">
        <v>3800</v>
      </c>
      <c r="H244" s="1" t="s">
        <v>244</v>
      </c>
      <c r="I244" s="2" t="s">
        <v>18</v>
      </c>
      <c r="K244" s="5"/>
      <c r="L244" s="19"/>
    </row>
    <row r="245" spans="1:12" ht="24.95" customHeight="1">
      <c r="A245" s="2">
        <v>239</v>
      </c>
      <c r="B245" s="13">
        <v>7797</v>
      </c>
      <c r="C245" s="2" t="s">
        <v>635</v>
      </c>
      <c r="D245" s="1">
        <v>44741</v>
      </c>
      <c r="E245" s="2" t="s">
        <v>636</v>
      </c>
      <c r="F245" s="10" t="s">
        <v>631</v>
      </c>
      <c r="G245" s="5">
        <v>2000</v>
      </c>
      <c r="H245" s="1" t="s">
        <v>244</v>
      </c>
      <c r="I245" s="2" t="s">
        <v>18</v>
      </c>
      <c r="K245" s="5"/>
      <c r="L245" s="19"/>
    </row>
    <row r="246" spans="1:12" ht="24.95" customHeight="1">
      <c r="A246" s="2">
        <v>240</v>
      </c>
      <c r="B246" s="13">
        <v>7798</v>
      </c>
      <c r="C246" s="2" t="s">
        <v>637</v>
      </c>
      <c r="D246" s="1">
        <v>44726</v>
      </c>
      <c r="E246" s="2" t="s">
        <v>638</v>
      </c>
      <c r="F246" s="10" t="s">
        <v>639</v>
      </c>
      <c r="G246" s="5">
        <v>6000</v>
      </c>
      <c r="H246" s="1" t="s">
        <v>244</v>
      </c>
      <c r="I246" s="2" t="s">
        <v>18</v>
      </c>
      <c r="K246" s="5"/>
      <c r="L246" s="19"/>
    </row>
    <row r="247" spans="1:12" ht="24.95" customHeight="1">
      <c r="A247" s="2">
        <v>241</v>
      </c>
      <c r="B247" s="13">
        <v>7802</v>
      </c>
      <c r="C247" s="2" t="s">
        <v>640</v>
      </c>
      <c r="D247" s="1">
        <v>44711</v>
      </c>
      <c r="E247" s="2" t="s">
        <v>641</v>
      </c>
      <c r="F247" s="10" t="s">
        <v>642</v>
      </c>
      <c r="G247" s="5">
        <v>3500</v>
      </c>
      <c r="H247" s="1" t="s">
        <v>244</v>
      </c>
      <c r="I247" s="2" t="s">
        <v>18</v>
      </c>
      <c r="K247" s="5"/>
      <c r="L247" s="19"/>
    </row>
    <row r="248" spans="1:12" ht="24.95" customHeight="1">
      <c r="A248" s="2">
        <v>242</v>
      </c>
      <c r="B248" s="13">
        <v>7803</v>
      </c>
      <c r="C248" s="2" t="s">
        <v>643</v>
      </c>
      <c r="D248" s="1">
        <v>44721</v>
      </c>
      <c r="E248" s="2" t="s">
        <v>644</v>
      </c>
      <c r="F248" s="10" t="s">
        <v>625</v>
      </c>
      <c r="G248" s="5">
        <v>1500</v>
      </c>
      <c r="H248" s="1" t="s">
        <v>244</v>
      </c>
      <c r="I248" s="2" t="s">
        <v>18</v>
      </c>
      <c r="K248" s="5"/>
      <c r="L248" s="19"/>
    </row>
    <row r="249" spans="1:12" ht="24.95" customHeight="1">
      <c r="A249" s="2">
        <v>243</v>
      </c>
      <c r="B249" s="13">
        <v>7804</v>
      </c>
      <c r="C249" s="2" t="s">
        <v>645</v>
      </c>
      <c r="D249" s="1">
        <v>44720</v>
      </c>
      <c r="E249" s="2" t="s">
        <v>646</v>
      </c>
      <c r="F249" s="10" t="s">
        <v>647</v>
      </c>
      <c r="G249" s="5">
        <v>10000</v>
      </c>
      <c r="H249" s="2" t="s">
        <v>309</v>
      </c>
      <c r="I249" s="2" t="s">
        <v>18</v>
      </c>
      <c r="K249" s="5"/>
      <c r="L249" s="19"/>
    </row>
    <row r="250" spans="1:12" ht="24.95" customHeight="1">
      <c r="A250" s="2">
        <v>244</v>
      </c>
      <c r="B250" s="13">
        <v>7805</v>
      </c>
      <c r="C250" s="2" t="s">
        <v>648</v>
      </c>
      <c r="D250" s="1">
        <v>44727</v>
      </c>
      <c r="E250" s="2" t="s">
        <v>649</v>
      </c>
      <c r="F250" s="10" t="s">
        <v>650</v>
      </c>
      <c r="G250" s="5">
        <v>2000</v>
      </c>
      <c r="H250" s="1" t="s">
        <v>244</v>
      </c>
      <c r="I250" s="2" t="s">
        <v>18</v>
      </c>
      <c r="K250" s="5"/>
      <c r="L250" s="19"/>
    </row>
    <row r="251" spans="1:12" ht="24.95" customHeight="1">
      <c r="A251" s="2">
        <v>245</v>
      </c>
      <c r="B251" s="13">
        <v>7807</v>
      </c>
      <c r="C251" s="2" t="s">
        <v>651</v>
      </c>
      <c r="D251" s="1">
        <v>44721</v>
      </c>
      <c r="E251" s="2" t="s">
        <v>652</v>
      </c>
      <c r="F251" s="10" t="s">
        <v>631</v>
      </c>
      <c r="G251" s="5">
        <v>10000</v>
      </c>
      <c r="H251" s="2" t="s">
        <v>346</v>
      </c>
      <c r="I251" s="2" t="s">
        <v>18</v>
      </c>
      <c r="K251" s="5"/>
      <c r="L251" s="19"/>
    </row>
    <row r="252" spans="1:12" ht="24.95" customHeight="1">
      <c r="A252" s="2">
        <v>246</v>
      </c>
      <c r="B252" s="13">
        <v>7808</v>
      </c>
      <c r="C252" s="2" t="s">
        <v>626</v>
      </c>
      <c r="D252" s="1">
        <v>44714</v>
      </c>
      <c r="E252" s="2" t="s">
        <v>653</v>
      </c>
      <c r="F252" s="10" t="s">
        <v>654</v>
      </c>
      <c r="G252" s="5">
        <v>800</v>
      </c>
      <c r="H252" s="2" t="s">
        <v>514</v>
      </c>
      <c r="I252" s="2" t="s">
        <v>18</v>
      </c>
      <c r="K252" s="5"/>
      <c r="L252" s="19"/>
    </row>
    <row r="253" spans="1:12" ht="24.95" customHeight="1">
      <c r="A253" s="2">
        <v>247</v>
      </c>
      <c r="B253" s="13">
        <v>7809</v>
      </c>
      <c r="C253" s="2" t="s">
        <v>655</v>
      </c>
      <c r="D253" s="1">
        <v>44726</v>
      </c>
      <c r="E253" s="2" t="s">
        <v>653</v>
      </c>
      <c r="F253" s="10" t="s">
        <v>654</v>
      </c>
      <c r="G253" s="5">
        <v>1500</v>
      </c>
      <c r="H253" s="1" t="s">
        <v>244</v>
      </c>
      <c r="I253" s="2" t="s">
        <v>18</v>
      </c>
      <c r="K253" s="5"/>
      <c r="L253" s="19"/>
    </row>
    <row r="254" spans="1:12" ht="24.95" customHeight="1">
      <c r="A254" s="2">
        <v>248</v>
      </c>
      <c r="B254" s="13">
        <v>7810</v>
      </c>
      <c r="C254" s="2" t="s">
        <v>656</v>
      </c>
      <c r="D254" s="1">
        <v>44740</v>
      </c>
      <c r="E254" s="2" t="s">
        <v>657</v>
      </c>
      <c r="F254" s="10" t="s">
        <v>658</v>
      </c>
      <c r="G254" s="5">
        <v>8500</v>
      </c>
      <c r="H254" s="1" t="s">
        <v>244</v>
      </c>
      <c r="I254" s="2" t="s">
        <v>18</v>
      </c>
      <c r="K254" s="5"/>
      <c r="L254" s="19"/>
    </row>
    <row r="255" spans="1:12" ht="24.95" customHeight="1">
      <c r="A255" s="2">
        <v>249</v>
      </c>
      <c r="B255" s="13">
        <v>7811</v>
      </c>
      <c r="C255" s="2" t="s">
        <v>659</v>
      </c>
      <c r="D255" s="1">
        <v>44767</v>
      </c>
      <c r="E255" s="2" t="s">
        <v>597</v>
      </c>
      <c r="F255" s="10" t="s">
        <v>660</v>
      </c>
      <c r="G255" s="5">
        <v>7614.22</v>
      </c>
      <c r="H255" s="1" t="s">
        <v>244</v>
      </c>
      <c r="I255" s="2" t="s">
        <v>18</v>
      </c>
      <c r="K255" s="5">
        <v>7614.21</v>
      </c>
      <c r="L255" s="19"/>
    </row>
    <row r="256" spans="1:12" ht="24.95" customHeight="1">
      <c r="A256" s="2">
        <v>250</v>
      </c>
      <c r="B256" s="13">
        <v>7812</v>
      </c>
      <c r="C256" s="2" t="s">
        <v>661</v>
      </c>
      <c r="D256" s="1">
        <v>44755</v>
      </c>
      <c r="E256" s="2" t="s">
        <v>662</v>
      </c>
      <c r="F256" s="10" t="s">
        <v>663</v>
      </c>
      <c r="G256" s="5">
        <v>17280</v>
      </c>
      <c r="H256" s="1" t="s">
        <v>244</v>
      </c>
      <c r="I256" s="2" t="s">
        <v>18</v>
      </c>
      <c r="K256" s="5"/>
      <c r="L256" s="19"/>
    </row>
    <row r="257" spans="1:12" ht="25.5" customHeight="1">
      <c r="A257" s="2">
        <v>251</v>
      </c>
      <c r="B257" s="13">
        <v>7815</v>
      </c>
      <c r="C257" s="2" t="s">
        <v>664</v>
      </c>
      <c r="D257" s="1">
        <v>44735</v>
      </c>
      <c r="E257" s="2" t="s">
        <v>665</v>
      </c>
      <c r="F257" s="10" t="s">
        <v>666</v>
      </c>
      <c r="G257" s="5">
        <v>14010</v>
      </c>
      <c r="H257" s="2" t="s">
        <v>309</v>
      </c>
      <c r="I257" s="2" t="s">
        <v>18</v>
      </c>
      <c r="K257" s="5"/>
      <c r="L257" s="19"/>
    </row>
    <row r="258" spans="1:12" ht="24.95" customHeight="1">
      <c r="A258" s="2">
        <v>252</v>
      </c>
      <c r="B258" s="13">
        <v>7816</v>
      </c>
      <c r="C258" s="2" t="s">
        <v>667</v>
      </c>
      <c r="D258" s="1">
        <v>44732</v>
      </c>
      <c r="E258" s="2" t="s">
        <v>668</v>
      </c>
      <c r="F258" s="10" t="s">
        <v>669</v>
      </c>
      <c r="G258" s="5">
        <v>16565</v>
      </c>
      <c r="H258" s="2" t="s">
        <v>62</v>
      </c>
      <c r="I258" s="2" t="s">
        <v>18</v>
      </c>
      <c r="K258" s="5"/>
      <c r="L258" s="19"/>
    </row>
    <row r="259" spans="1:12" ht="24.95" customHeight="1">
      <c r="A259" s="2">
        <v>253</v>
      </c>
      <c r="B259" s="13">
        <v>7817</v>
      </c>
      <c r="C259" s="2" t="s">
        <v>670</v>
      </c>
      <c r="D259" s="1">
        <v>44732</v>
      </c>
      <c r="E259" s="2" t="s">
        <v>671</v>
      </c>
      <c r="F259" s="10" t="s">
        <v>669</v>
      </c>
      <c r="G259" s="5">
        <v>6000</v>
      </c>
      <c r="H259" s="1" t="s">
        <v>244</v>
      </c>
      <c r="I259" s="2" t="s">
        <v>18</v>
      </c>
      <c r="K259" s="5"/>
      <c r="L259" s="19"/>
    </row>
    <row r="260" spans="1:12" ht="24.95" customHeight="1">
      <c r="A260" s="2">
        <v>254</v>
      </c>
      <c r="B260" s="13">
        <v>7820</v>
      </c>
      <c r="C260" s="2" t="s">
        <v>672</v>
      </c>
      <c r="D260" s="1">
        <v>44711</v>
      </c>
      <c r="E260" s="2" t="s">
        <v>673</v>
      </c>
      <c r="F260" s="10" t="s">
        <v>674</v>
      </c>
      <c r="G260" s="5">
        <v>37846.65</v>
      </c>
      <c r="H260" s="2" t="s">
        <v>30</v>
      </c>
      <c r="I260" s="2" t="s">
        <v>18</v>
      </c>
      <c r="K260" s="5">
        <v>30752</v>
      </c>
      <c r="L260" s="19"/>
    </row>
    <row r="261" spans="1:12" ht="24.95" customHeight="1">
      <c r="A261" s="2">
        <v>255</v>
      </c>
      <c r="B261" s="13">
        <v>7821</v>
      </c>
      <c r="C261" s="2" t="s">
        <v>675</v>
      </c>
      <c r="D261" s="1">
        <v>44735</v>
      </c>
      <c r="E261" s="2" t="s">
        <v>676</v>
      </c>
      <c r="F261" s="10" t="s">
        <v>634</v>
      </c>
      <c r="G261" s="5">
        <v>3800</v>
      </c>
      <c r="H261" s="1" t="s">
        <v>244</v>
      </c>
      <c r="I261" s="2" t="s">
        <v>18</v>
      </c>
      <c r="K261" s="5"/>
      <c r="L261" s="19"/>
    </row>
    <row r="262" spans="1:12" ht="24.95" customHeight="1">
      <c r="A262" s="2">
        <v>256</v>
      </c>
      <c r="B262" s="13">
        <v>7822</v>
      </c>
      <c r="C262" s="2" t="s">
        <v>199</v>
      </c>
      <c r="D262" s="1">
        <v>44727</v>
      </c>
      <c r="E262" s="2" t="s">
        <v>677</v>
      </c>
      <c r="F262" s="10" t="s">
        <v>678</v>
      </c>
      <c r="G262" s="5">
        <v>20756</v>
      </c>
      <c r="H262" s="2" t="s">
        <v>309</v>
      </c>
      <c r="I262" s="2" t="s">
        <v>18</v>
      </c>
      <c r="K262" s="5">
        <v>20756</v>
      </c>
      <c r="L262" s="19"/>
    </row>
    <row r="263" spans="1:12" ht="24.95" customHeight="1">
      <c r="A263" s="2">
        <v>257</v>
      </c>
      <c r="B263" s="13">
        <v>7823</v>
      </c>
      <c r="C263" s="2" t="s">
        <v>679</v>
      </c>
      <c r="D263" s="1">
        <v>44739</v>
      </c>
      <c r="E263" s="2" t="s">
        <v>680</v>
      </c>
      <c r="F263" s="10" t="s">
        <v>681</v>
      </c>
      <c r="G263" s="5">
        <v>68596.399999999994</v>
      </c>
      <c r="H263" s="2" t="s">
        <v>55</v>
      </c>
      <c r="I263" s="2" t="s">
        <v>18</v>
      </c>
      <c r="K263" s="5"/>
      <c r="L263" s="19"/>
    </row>
    <row r="264" spans="1:12" ht="24.95" customHeight="1">
      <c r="A264" s="2">
        <v>258</v>
      </c>
      <c r="B264" s="13">
        <v>7824</v>
      </c>
      <c r="C264" s="2" t="s">
        <v>682</v>
      </c>
      <c r="D264" s="1">
        <v>44738</v>
      </c>
      <c r="E264" s="2" t="s">
        <v>683</v>
      </c>
      <c r="F264" s="10" t="s">
        <v>631</v>
      </c>
      <c r="G264" s="5">
        <v>10000</v>
      </c>
      <c r="H264" s="1" t="s">
        <v>244</v>
      </c>
      <c r="I264" s="2" t="s">
        <v>18</v>
      </c>
      <c r="K264" s="5"/>
      <c r="L264" s="19"/>
    </row>
    <row r="265" spans="1:12" ht="24.95" customHeight="1">
      <c r="A265" s="2">
        <v>259</v>
      </c>
      <c r="B265" s="13">
        <v>7825</v>
      </c>
      <c r="C265" s="2" t="s">
        <v>684</v>
      </c>
      <c r="D265" s="1">
        <v>44735</v>
      </c>
      <c r="E265" s="2" t="s">
        <v>685</v>
      </c>
      <c r="F265" s="10" t="s">
        <v>686</v>
      </c>
      <c r="G265" s="5">
        <v>190114</v>
      </c>
      <c r="H265" s="2" t="s">
        <v>55</v>
      </c>
      <c r="I265" s="2" t="s">
        <v>18</v>
      </c>
      <c r="K265" s="5"/>
      <c r="L265" s="19"/>
    </row>
    <row r="266" spans="1:12" ht="24.95" customHeight="1">
      <c r="A266" s="2">
        <v>260</v>
      </c>
      <c r="B266" s="13">
        <v>7826</v>
      </c>
      <c r="C266" s="2" t="s">
        <v>687</v>
      </c>
      <c r="D266" s="1">
        <v>44732</v>
      </c>
      <c r="E266" s="2" t="s">
        <v>688</v>
      </c>
      <c r="F266" s="10" t="s">
        <v>689</v>
      </c>
      <c r="G266" s="5">
        <v>81338.179999999993</v>
      </c>
      <c r="H266" s="2" t="s">
        <v>690</v>
      </c>
      <c r="I266" s="2" t="s">
        <v>18</v>
      </c>
      <c r="K266" s="5">
        <v>2300</v>
      </c>
      <c r="L266" s="19"/>
    </row>
    <row r="267" spans="1:12" ht="24.95" customHeight="1">
      <c r="A267" s="2">
        <v>261</v>
      </c>
      <c r="B267" s="13">
        <v>7827</v>
      </c>
      <c r="C267" s="2" t="s">
        <v>691</v>
      </c>
      <c r="D267" s="1">
        <v>44739</v>
      </c>
      <c r="E267" s="2" t="s">
        <v>688</v>
      </c>
      <c r="F267" s="10" t="s">
        <v>689</v>
      </c>
      <c r="G267" s="5">
        <v>28204</v>
      </c>
      <c r="H267" s="2" t="s">
        <v>690</v>
      </c>
      <c r="I267" s="2" t="s">
        <v>18</v>
      </c>
      <c r="K267" s="5">
        <v>507</v>
      </c>
      <c r="L267" s="19"/>
    </row>
    <row r="268" spans="1:12" ht="24.95" customHeight="1">
      <c r="A268" s="2">
        <v>262</v>
      </c>
      <c r="B268" s="13">
        <v>7829</v>
      </c>
      <c r="C268" s="2" t="s">
        <v>692</v>
      </c>
      <c r="D268" s="1">
        <v>44747</v>
      </c>
      <c r="E268" s="2" t="s">
        <v>649</v>
      </c>
      <c r="F268" s="10" t="s">
        <v>693</v>
      </c>
      <c r="G268" s="5">
        <v>2000</v>
      </c>
      <c r="H268" s="2" t="s">
        <v>690</v>
      </c>
      <c r="I268" s="2" t="s">
        <v>18</v>
      </c>
      <c r="K268" s="5"/>
      <c r="L268" s="19"/>
    </row>
    <row r="269" spans="1:12" ht="24.95" customHeight="1">
      <c r="A269" s="2">
        <v>263</v>
      </c>
      <c r="B269" s="13">
        <v>7830</v>
      </c>
      <c r="C269" s="2" t="s">
        <v>694</v>
      </c>
      <c r="D269" s="1">
        <v>44765</v>
      </c>
      <c r="E269" s="2" t="s">
        <v>695</v>
      </c>
      <c r="F269" s="10" t="s">
        <v>696</v>
      </c>
      <c r="G269" s="5">
        <v>0</v>
      </c>
      <c r="H269" s="2" t="s">
        <v>690</v>
      </c>
      <c r="I269" s="2" t="s">
        <v>18</v>
      </c>
      <c r="K269" s="5">
        <v>2000</v>
      </c>
      <c r="L269" s="19"/>
    </row>
    <row r="270" spans="1:12" ht="24.95" customHeight="1">
      <c r="A270" s="2">
        <v>264</v>
      </c>
      <c r="B270" s="13">
        <v>7831</v>
      </c>
      <c r="C270" s="2" t="s">
        <v>697</v>
      </c>
      <c r="D270" s="1">
        <v>44739</v>
      </c>
      <c r="E270" s="2" t="s">
        <v>698</v>
      </c>
      <c r="F270" s="10" t="s">
        <v>699</v>
      </c>
      <c r="G270" s="5">
        <v>24625</v>
      </c>
      <c r="H270" s="2" t="s">
        <v>55</v>
      </c>
      <c r="I270" s="2" t="s">
        <v>18</v>
      </c>
      <c r="K270" s="5"/>
      <c r="L270" s="19"/>
    </row>
    <row r="271" spans="1:12" ht="24.95" customHeight="1">
      <c r="A271" s="2">
        <v>265</v>
      </c>
      <c r="B271" s="13">
        <v>7832</v>
      </c>
      <c r="C271" s="2" t="s">
        <v>700</v>
      </c>
      <c r="D271" s="1">
        <v>44742</v>
      </c>
      <c r="E271" s="2" t="s">
        <v>649</v>
      </c>
      <c r="F271" s="10" t="s">
        <v>701</v>
      </c>
      <c r="G271" s="5">
        <v>4400</v>
      </c>
      <c r="H271" s="2" t="s">
        <v>690</v>
      </c>
      <c r="I271" s="2" t="s">
        <v>18</v>
      </c>
      <c r="K271" s="5"/>
      <c r="L271" s="19"/>
    </row>
    <row r="272" spans="1:12" ht="24.95" customHeight="1">
      <c r="A272" s="2">
        <v>266</v>
      </c>
      <c r="B272" s="13">
        <v>7835</v>
      </c>
      <c r="C272" s="2" t="s">
        <v>475</v>
      </c>
      <c r="D272" s="1">
        <v>44743</v>
      </c>
      <c r="E272" s="2" t="s">
        <v>702</v>
      </c>
      <c r="F272" s="10" t="s">
        <v>703</v>
      </c>
      <c r="G272" s="5">
        <v>5289.1399999999994</v>
      </c>
      <c r="H272" s="1" t="s">
        <v>244</v>
      </c>
      <c r="I272" s="2" t="s">
        <v>18</v>
      </c>
      <c r="K272" s="5"/>
      <c r="L272" s="19"/>
    </row>
    <row r="273" spans="1:12" ht="24.95" customHeight="1">
      <c r="A273" s="2">
        <v>267</v>
      </c>
      <c r="B273" s="13">
        <v>7836</v>
      </c>
      <c r="C273" s="2" t="s">
        <v>316</v>
      </c>
      <c r="D273" s="1">
        <v>44747</v>
      </c>
      <c r="E273" s="2" t="s">
        <v>704</v>
      </c>
      <c r="F273" s="10" t="s">
        <v>705</v>
      </c>
      <c r="G273" s="5">
        <v>25318</v>
      </c>
      <c r="H273" s="2" t="s">
        <v>706</v>
      </c>
      <c r="I273" s="2" t="s">
        <v>18</v>
      </c>
      <c r="K273" s="5"/>
      <c r="L273" s="19"/>
    </row>
    <row r="274" spans="1:12" ht="24.95" customHeight="1">
      <c r="A274" s="2">
        <v>268</v>
      </c>
      <c r="B274" s="13">
        <v>7837</v>
      </c>
      <c r="C274" s="2" t="s">
        <v>707</v>
      </c>
      <c r="D274" s="1">
        <v>44739</v>
      </c>
      <c r="E274" s="2" t="s">
        <v>708</v>
      </c>
      <c r="F274" s="10" t="s">
        <v>709</v>
      </c>
      <c r="G274" s="5">
        <v>2000</v>
      </c>
      <c r="H274" s="2" t="s">
        <v>55</v>
      </c>
      <c r="I274" s="2" t="s">
        <v>18</v>
      </c>
      <c r="K274" s="5"/>
      <c r="L274" s="19"/>
    </row>
    <row r="275" spans="1:12" ht="24.95" customHeight="1">
      <c r="A275" s="2">
        <v>269</v>
      </c>
      <c r="B275" s="13">
        <v>7838</v>
      </c>
      <c r="C275" s="2" t="s">
        <v>448</v>
      </c>
      <c r="D275" s="1">
        <v>44734</v>
      </c>
      <c r="E275" s="2" t="s">
        <v>710</v>
      </c>
      <c r="F275" s="10" t="s">
        <v>711</v>
      </c>
      <c r="G275" s="5">
        <v>2000</v>
      </c>
      <c r="H275" s="1" t="s">
        <v>244</v>
      </c>
      <c r="I275" s="2" t="s">
        <v>18</v>
      </c>
      <c r="K275" s="5"/>
      <c r="L275" s="19"/>
    </row>
    <row r="276" spans="1:12" ht="24.95" customHeight="1">
      <c r="A276" s="2">
        <v>270</v>
      </c>
      <c r="B276" s="13">
        <v>7839</v>
      </c>
      <c r="C276" s="2" t="s">
        <v>712</v>
      </c>
      <c r="D276" s="1">
        <v>44734</v>
      </c>
      <c r="E276" s="2" t="s">
        <v>713</v>
      </c>
      <c r="F276" s="10" t="s">
        <v>714</v>
      </c>
      <c r="G276" s="5">
        <v>0</v>
      </c>
      <c r="H276" s="1" t="s">
        <v>244</v>
      </c>
      <c r="I276" s="2" t="s">
        <v>18</v>
      </c>
      <c r="K276" s="5">
        <v>1100</v>
      </c>
      <c r="L276" s="19"/>
    </row>
    <row r="277" spans="1:12" ht="24.95" customHeight="1">
      <c r="A277" s="2">
        <v>271</v>
      </c>
      <c r="B277" s="13">
        <v>7840</v>
      </c>
      <c r="C277" s="2" t="s">
        <v>715</v>
      </c>
      <c r="D277" s="1">
        <v>44727</v>
      </c>
      <c r="E277" s="2" t="s">
        <v>710</v>
      </c>
      <c r="F277" s="10" t="s">
        <v>716</v>
      </c>
      <c r="G277" s="5">
        <v>0</v>
      </c>
      <c r="H277" s="2" t="s">
        <v>717</v>
      </c>
      <c r="I277" s="2" t="s">
        <v>18</v>
      </c>
      <c r="K277" s="5"/>
      <c r="L277" s="19"/>
    </row>
    <row r="278" spans="1:12" ht="24.95" customHeight="1">
      <c r="A278" s="2">
        <v>272</v>
      </c>
      <c r="B278" s="13">
        <v>7841</v>
      </c>
      <c r="C278" s="2" t="s">
        <v>718</v>
      </c>
      <c r="D278" s="1">
        <v>44747</v>
      </c>
      <c r="E278" s="2" t="s">
        <v>719</v>
      </c>
      <c r="F278" s="10" t="s">
        <v>720</v>
      </c>
      <c r="G278" s="5">
        <v>0</v>
      </c>
      <c r="H278" s="2" t="s">
        <v>717</v>
      </c>
      <c r="I278" s="2" t="s">
        <v>18</v>
      </c>
      <c r="K278" s="5"/>
      <c r="L278" s="19"/>
    </row>
    <row r="279" spans="1:12" ht="24.95" customHeight="1">
      <c r="A279" s="2">
        <v>273</v>
      </c>
      <c r="B279" s="13">
        <v>7842</v>
      </c>
      <c r="C279" s="2" t="s">
        <v>721</v>
      </c>
      <c r="D279" s="1">
        <v>44742</v>
      </c>
      <c r="E279" s="2" t="s">
        <v>722</v>
      </c>
      <c r="F279" s="10" t="s">
        <v>723</v>
      </c>
      <c r="G279" s="5">
        <v>1000</v>
      </c>
      <c r="H279" s="1" t="s">
        <v>244</v>
      </c>
      <c r="I279" s="2" t="s">
        <v>18</v>
      </c>
      <c r="K279" s="5"/>
      <c r="L279" s="19"/>
    </row>
    <row r="280" spans="1:12" ht="24.95" customHeight="1">
      <c r="A280" s="2">
        <v>274</v>
      </c>
      <c r="B280" s="13">
        <v>7843</v>
      </c>
      <c r="C280" s="2" t="s">
        <v>724</v>
      </c>
      <c r="D280" s="1">
        <v>44738</v>
      </c>
      <c r="E280" s="2" t="s">
        <v>725</v>
      </c>
      <c r="F280" s="10" t="s">
        <v>726</v>
      </c>
      <c r="G280" s="5">
        <v>4000</v>
      </c>
      <c r="H280" s="1" t="s">
        <v>244</v>
      </c>
      <c r="I280" s="2" t="s">
        <v>18</v>
      </c>
      <c r="K280" s="5"/>
      <c r="L280" s="19"/>
    </row>
    <row r="281" spans="1:12" ht="24.95" customHeight="1">
      <c r="A281" s="2">
        <v>275</v>
      </c>
      <c r="B281" s="13">
        <v>7844</v>
      </c>
      <c r="C281" s="2" t="s">
        <v>727</v>
      </c>
      <c r="D281" s="1">
        <v>44742</v>
      </c>
      <c r="E281" s="2" t="s">
        <v>671</v>
      </c>
      <c r="F281" s="10" t="s">
        <v>728</v>
      </c>
      <c r="G281" s="5">
        <v>1100</v>
      </c>
      <c r="H281" s="1" t="s">
        <v>244</v>
      </c>
      <c r="I281" s="2" t="s">
        <v>18</v>
      </c>
      <c r="K281" s="5"/>
      <c r="L281" s="19"/>
    </row>
    <row r="282" spans="1:12" ht="24.95" customHeight="1">
      <c r="A282" s="2">
        <v>276</v>
      </c>
      <c r="B282" s="13">
        <v>7845</v>
      </c>
      <c r="C282" s="2" t="s">
        <v>729</v>
      </c>
      <c r="D282" s="1">
        <v>44742</v>
      </c>
      <c r="E282" s="2" t="s">
        <v>730</v>
      </c>
      <c r="F282" s="10" t="s">
        <v>731</v>
      </c>
      <c r="G282" s="5">
        <v>0</v>
      </c>
      <c r="H282" s="1" t="s">
        <v>244</v>
      </c>
      <c r="I282" s="2" t="s">
        <v>18</v>
      </c>
      <c r="K282" s="5">
        <v>2200</v>
      </c>
      <c r="L282" s="19"/>
    </row>
    <row r="283" spans="1:12" ht="24.95" customHeight="1">
      <c r="A283" s="2">
        <v>277</v>
      </c>
      <c r="B283" s="13">
        <v>7846</v>
      </c>
      <c r="C283" s="2" t="s">
        <v>477</v>
      </c>
      <c r="D283" s="1">
        <v>44742</v>
      </c>
      <c r="E283" s="2" t="s">
        <v>732</v>
      </c>
      <c r="F283" s="10" t="s">
        <v>728</v>
      </c>
      <c r="G283" s="5">
        <v>2000</v>
      </c>
      <c r="H283" s="1" t="s">
        <v>244</v>
      </c>
      <c r="I283" s="2" t="s">
        <v>18</v>
      </c>
      <c r="K283" s="5"/>
      <c r="L283" s="19"/>
    </row>
    <row r="284" spans="1:12" ht="24.95" customHeight="1">
      <c r="A284" s="2">
        <v>278</v>
      </c>
      <c r="B284" s="13">
        <v>7847</v>
      </c>
      <c r="C284" s="2" t="s">
        <v>733</v>
      </c>
      <c r="D284" s="1">
        <v>44743</v>
      </c>
      <c r="E284" s="2" t="s">
        <v>734</v>
      </c>
      <c r="F284" s="10" t="s">
        <v>735</v>
      </c>
      <c r="G284" s="5">
        <v>2000</v>
      </c>
      <c r="H284" s="2" t="s">
        <v>30</v>
      </c>
      <c r="I284" s="2" t="s">
        <v>18</v>
      </c>
      <c r="K284" s="5">
        <v>2225</v>
      </c>
      <c r="L284" s="19"/>
    </row>
    <row r="285" spans="1:12" ht="24.95" customHeight="1">
      <c r="A285" s="2">
        <v>279</v>
      </c>
      <c r="B285" s="13">
        <v>7848</v>
      </c>
      <c r="C285" s="2" t="s">
        <v>736</v>
      </c>
      <c r="D285" s="1">
        <v>44753</v>
      </c>
      <c r="E285" s="2" t="s">
        <v>732</v>
      </c>
      <c r="F285" s="10" t="s">
        <v>737</v>
      </c>
      <c r="G285" s="5">
        <v>3500</v>
      </c>
      <c r="H285" s="1" t="s">
        <v>244</v>
      </c>
      <c r="I285" s="2" t="s">
        <v>18</v>
      </c>
      <c r="K285" s="5"/>
      <c r="L285" s="19"/>
    </row>
    <row r="286" spans="1:12" ht="24.95" customHeight="1">
      <c r="A286" s="2">
        <v>280</v>
      </c>
      <c r="B286" s="13">
        <v>7850</v>
      </c>
      <c r="C286" s="2" t="s">
        <v>738</v>
      </c>
      <c r="D286" s="1">
        <v>44743</v>
      </c>
      <c r="E286" s="2" t="s">
        <v>739</v>
      </c>
      <c r="F286" s="10" t="s">
        <v>740</v>
      </c>
      <c r="G286" s="5">
        <v>44000</v>
      </c>
      <c r="H286" s="2" t="s">
        <v>55</v>
      </c>
      <c r="I286" s="2" t="s">
        <v>18</v>
      </c>
      <c r="K286" s="5"/>
      <c r="L286" s="19"/>
    </row>
    <row r="287" spans="1:12" ht="24.95" customHeight="1">
      <c r="A287" s="2">
        <v>281</v>
      </c>
      <c r="B287" s="13">
        <v>7851</v>
      </c>
      <c r="C287" s="2" t="s">
        <v>741</v>
      </c>
      <c r="D287" s="1">
        <v>43248</v>
      </c>
      <c r="E287" s="2" t="s">
        <v>742</v>
      </c>
      <c r="F287" s="10" t="s">
        <v>743</v>
      </c>
      <c r="G287" s="5">
        <f>25382.8+259.38+200.43+149.34+10143.33+10759.94+12208.49+24864.42</f>
        <v>83968.13</v>
      </c>
      <c r="H287" s="2" t="s">
        <v>30</v>
      </c>
      <c r="I287" s="2" t="s">
        <v>23</v>
      </c>
      <c r="K287" s="5"/>
      <c r="L287" s="19"/>
    </row>
    <row r="288" spans="1:12" ht="24.95" customHeight="1">
      <c r="A288" s="2">
        <v>282</v>
      </c>
      <c r="B288" s="13">
        <v>7853</v>
      </c>
      <c r="C288" s="2" t="s">
        <v>592</v>
      </c>
      <c r="D288" s="1">
        <v>44742</v>
      </c>
      <c r="E288" s="2" t="s">
        <v>744</v>
      </c>
      <c r="F288" s="10" t="s">
        <v>745</v>
      </c>
      <c r="G288" s="5">
        <v>3200</v>
      </c>
      <c r="H288" s="1" t="s">
        <v>244</v>
      </c>
      <c r="I288" s="2" t="s">
        <v>18</v>
      </c>
      <c r="K288" s="5"/>
      <c r="L288" s="19"/>
    </row>
    <row r="289" spans="1:12" ht="24.95" customHeight="1">
      <c r="A289" s="2">
        <v>283</v>
      </c>
      <c r="B289" s="13">
        <v>7856</v>
      </c>
      <c r="C289" s="2" t="s">
        <v>460</v>
      </c>
      <c r="D289" s="1">
        <v>44750</v>
      </c>
      <c r="E289" s="2" t="s">
        <v>746</v>
      </c>
      <c r="F289" s="10" t="s">
        <v>747</v>
      </c>
      <c r="G289" s="5">
        <v>25940</v>
      </c>
      <c r="H289" s="2" t="s">
        <v>309</v>
      </c>
      <c r="I289" s="2" t="s">
        <v>18</v>
      </c>
      <c r="K289" s="5"/>
      <c r="L289" s="19"/>
    </row>
    <row r="290" spans="1:12" ht="24.95" customHeight="1">
      <c r="A290" s="2">
        <v>284</v>
      </c>
      <c r="B290" s="13">
        <v>7857</v>
      </c>
      <c r="C290" s="2" t="s">
        <v>421</v>
      </c>
      <c r="D290" s="1">
        <v>44751</v>
      </c>
      <c r="E290" s="2" t="s">
        <v>748</v>
      </c>
      <c r="F290" s="10" t="s">
        <v>749</v>
      </c>
      <c r="G290" s="5">
        <v>133821</v>
      </c>
      <c r="H290" s="9" t="s">
        <v>55</v>
      </c>
      <c r="I290" s="2" t="s">
        <v>23</v>
      </c>
      <c r="K290" s="5"/>
      <c r="L290" s="19"/>
    </row>
    <row r="291" spans="1:12" ht="24.95" customHeight="1">
      <c r="A291" s="2">
        <v>285</v>
      </c>
      <c r="B291" s="13">
        <v>7858</v>
      </c>
      <c r="C291" s="2" t="s">
        <v>750</v>
      </c>
      <c r="D291" s="1">
        <v>44752</v>
      </c>
      <c r="E291" s="2" t="s">
        <v>751</v>
      </c>
      <c r="F291" s="10" t="s">
        <v>752</v>
      </c>
      <c r="G291" s="5">
        <v>4000</v>
      </c>
      <c r="H291" s="1" t="s">
        <v>244</v>
      </c>
      <c r="I291" s="2" t="s">
        <v>18</v>
      </c>
      <c r="K291" s="5"/>
      <c r="L291" s="19"/>
    </row>
    <row r="292" spans="1:12" ht="24.95" customHeight="1">
      <c r="A292" s="2">
        <v>286</v>
      </c>
      <c r="B292" s="13">
        <v>7860</v>
      </c>
      <c r="C292" s="2" t="s">
        <v>753</v>
      </c>
      <c r="D292" s="1">
        <v>44743</v>
      </c>
      <c r="E292" s="2" t="s">
        <v>754</v>
      </c>
      <c r="F292" s="10" t="s">
        <v>755</v>
      </c>
      <c r="G292" s="5">
        <v>960</v>
      </c>
      <c r="H292" s="2" t="s">
        <v>62</v>
      </c>
      <c r="I292" s="2" t="s">
        <v>18</v>
      </c>
      <c r="K292" s="5"/>
      <c r="L292" s="19"/>
    </row>
    <row r="293" spans="1:12" ht="24.95" customHeight="1">
      <c r="A293" s="2">
        <v>287</v>
      </c>
      <c r="B293" s="13">
        <v>7861</v>
      </c>
      <c r="C293" s="2" t="s">
        <v>756</v>
      </c>
      <c r="D293" s="1">
        <v>44753</v>
      </c>
      <c r="E293" s="2" t="s">
        <v>757</v>
      </c>
      <c r="F293" s="10" t="s">
        <v>758</v>
      </c>
      <c r="G293" s="5">
        <v>2000</v>
      </c>
      <c r="H293" s="1" t="s">
        <v>244</v>
      </c>
      <c r="I293" s="2" t="s">
        <v>18</v>
      </c>
      <c r="K293" s="5"/>
      <c r="L293" s="19"/>
    </row>
    <row r="294" spans="1:12" ht="24.95" customHeight="1">
      <c r="A294" s="2">
        <v>288</v>
      </c>
      <c r="B294" s="13">
        <v>7862</v>
      </c>
      <c r="C294" s="2" t="s">
        <v>759</v>
      </c>
      <c r="D294" s="1">
        <v>44711</v>
      </c>
      <c r="E294" s="2" t="s">
        <v>760</v>
      </c>
      <c r="F294" s="10" t="s">
        <v>761</v>
      </c>
      <c r="G294" s="5">
        <v>0</v>
      </c>
      <c r="H294" s="2" t="s">
        <v>62</v>
      </c>
      <c r="I294" s="2" t="s">
        <v>18</v>
      </c>
      <c r="K294" s="5">
        <v>28189.34</v>
      </c>
      <c r="L294" s="19"/>
    </row>
    <row r="295" spans="1:12" ht="24.95" customHeight="1">
      <c r="A295" s="2">
        <v>289</v>
      </c>
      <c r="B295" s="13">
        <v>7863</v>
      </c>
      <c r="C295" s="2" t="s">
        <v>762</v>
      </c>
      <c r="D295" s="1">
        <v>44743</v>
      </c>
      <c r="E295" s="2" t="s">
        <v>754</v>
      </c>
      <c r="F295" s="10" t="s">
        <v>755</v>
      </c>
      <c r="G295" s="5">
        <v>7560</v>
      </c>
      <c r="H295" s="2" t="s">
        <v>62</v>
      </c>
      <c r="I295" s="2" t="s">
        <v>18</v>
      </c>
      <c r="K295" s="5"/>
      <c r="L295" s="19"/>
    </row>
    <row r="296" spans="1:12" ht="24.95" customHeight="1">
      <c r="A296" s="2">
        <v>290</v>
      </c>
      <c r="B296" s="13">
        <v>7864</v>
      </c>
      <c r="C296" s="2" t="s">
        <v>763</v>
      </c>
      <c r="D296" s="1">
        <v>44750</v>
      </c>
      <c r="E296" s="2" t="s">
        <v>764</v>
      </c>
      <c r="F296" s="10" t="s">
        <v>765</v>
      </c>
      <c r="G296" s="5">
        <v>7560</v>
      </c>
      <c r="H296" s="1" t="s">
        <v>244</v>
      </c>
      <c r="I296" s="2" t="s">
        <v>18</v>
      </c>
      <c r="K296" s="5"/>
      <c r="L296" s="19"/>
    </row>
    <row r="297" spans="1:12" ht="24.95" customHeight="1">
      <c r="A297" s="2">
        <v>291</v>
      </c>
      <c r="B297" s="13">
        <v>7865</v>
      </c>
      <c r="C297" s="2" t="s">
        <v>766</v>
      </c>
      <c r="D297" s="1">
        <v>44750</v>
      </c>
      <c r="E297" s="2" t="s">
        <v>764</v>
      </c>
      <c r="F297" s="10" t="s">
        <v>765</v>
      </c>
      <c r="G297" s="5">
        <v>10960</v>
      </c>
      <c r="H297" s="1" t="s">
        <v>244</v>
      </c>
      <c r="I297" s="2" t="s">
        <v>18</v>
      </c>
      <c r="K297" s="5"/>
      <c r="L297" s="19"/>
    </row>
    <row r="298" spans="1:12" ht="24.95" customHeight="1">
      <c r="A298" s="2">
        <v>292</v>
      </c>
      <c r="B298" s="13">
        <v>7866</v>
      </c>
      <c r="C298" s="2" t="s">
        <v>767</v>
      </c>
      <c r="D298" s="1">
        <v>44750</v>
      </c>
      <c r="E298" s="2" t="s">
        <v>768</v>
      </c>
      <c r="F298" s="10" t="s">
        <v>769</v>
      </c>
      <c r="G298" s="5">
        <v>18000</v>
      </c>
      <c r="H298" s="2" t="s">
        <v>309</v>
      </c>
      <c r="I298" s="2" t="s">
        <v>18</v>
      </c>
      <c r="K298" s="5"/>
      <c r="L298" s="19"/>
    </row>
    <row r="299" spans="1:12" ht="24.95" customHeight="1">
      <c r="A299" s="2">
        <v>293</v>
      </c>
      <c r="B299" s="13">
        <v>7867</v>
      </c>
      <c r="C299" s="2" t="s">
        <v>770</v>
      </c>
      <c r="D299" s="1">
        <v>44754</v>
      </c>
      <c r="E299" s="2" t="s">
        <v>771</v>
      </c>
      <c r="F299" s="10" t="s">
        <v>772</v>
      </c>
      <c r="G299" s="5">
        <v>4000</v>
      </c>
      <c r="H299" s="1" t="s">
        <v>244</v>
      </c>
      <c r="I299" s="2" t="s">
        <v>18</v>
      </c>
      <c r="K299" s="5"/>
      <c r="L299" s="19"/>
    </row>
    <row r="300" spans="1:12" ht="24.95" customHeight="1">
      <c r="A300" s="2">
        <v>294</v>
      </c>
      <c r="B300" s="13">
        <v>7868</v>
      </c>
      <c r="C300" s="2" t="s">
        <v>773</v>
      </c>
      <c r="D300" s="1">
        <v>44750</v>
      </c>
      <c r="E300" s="2" t="s">
        <v>676</v>
      </c>
      <c r="F300" s="10" t="s">
        <v>774</v>
      </c>
      <c r="G300" s="5">
        <v>5000</v>
      </c>
      <c r="H300" s="1" t="s">
        <v>244</v>
      </c>
      <c r="I300" s="2" t="s">
        <v>18</v>
      </c>
      <c r="K300" s="5"/>
      <c r="L300" s="19"/>
    </row>
    <row r="301" spans="1:12" ht="24.95" customHeight="1">
      <c r="A301" s="2">
        <v>295</v>
      </c>
      <c r="B301" s="13">
        <v>7869</v>
      </c>
      <c r="C301" s="2" t="s">
        <v>775</v>
      </c>
      <c r="D301" s="1">
        <v>44753</v>
      </c>
      <c r="E301" s="2" t="s">
        <v>776</v>
      </c>
      <c r="F301" s="10" t="s">
        <v>777</v>
      </c>
      <c r="G301" s="5">
        <v>76</v>
      </c>
      <c r="H301" s="2" t="s">
        <v>233</v>
      </c>
      <c r="I301" s="2" t="s">
        <v>18</v>
      </c>
      <c r="K301" s="5"/>
      <c r="L301" s="19"/>
    </row>
    <row r="302" spans="1:12" ht="24.95" customHeight="1">
      <c r="A302" s="2">
        <v>296</v>
      </c>
      <c r="B302" s="13">
        <v>7870</v>
      </c>
      <c r="C302" s="2" t="s">
        <v>778</v>
      </c>
      <c r="D302" s="1">
        <v>44750</v>
      </c>
      <c r="E302" s="2" t="s">
        <v>764</v>
      </c>
      <c r="F302" s="10" t="s">
        <v>765</v>
      </c>
      <c r="G302" s="5">
        <v>17720</v>
      </c>
      <c r="H302" s="1" t="s">
        <v>244</v>
      </c>
      <c r="I302" s="2" t="s">
        <v>18</v>
      </c>
      <c r="K302" s="5"/>
      <c r="L302" s="19"/>
    </row>
    <row r="303" spans="1:12" ht="24.95" customHeight="1">
      <c r="A303" s="2">
        <v>297</v>
      </c>
      <c r="B303" s="13">
        <v>7871</v>
      </c>
      <c r="C303" s="2" t="s">
        <v>779</v>
      </c>
      <c r="D303" s="1">
        <v>44769</v>
      </c>
      <c r="E303" s="2" t="s">
        <v>780</v>
      </c>
      <c r="F303" s="10" t="s">
        <v>781</v>
      </c>
      <c r="G303" s="5">
        <v>17000</v>
      </c>
      <c r="H303" s="1" t="s">
        <v>244</v>
      </c>
      <c r="I303" s="2" t="s">
        <v>18</v>
      </c>
      <c r="K303" s="5"/>
      <c r="L303" s="19"/>
    </row>
    <row r="304" spans="1:12" ht="24.95" customHeight="1">
      <c r="A304" s="2">
        <v>298</v>
      </c>
      <c r="B304" s="13">
        <v>7874</v>
      </c>
      <c r="C304" s="2" t="s">
        <v>782</v>
      </c>
      <c r="D304" s="1">
        <v>44738</v>
      </c>
      <c r="E304" s="2" t="s">
        <v>783</v>
      </c>
      <c r="F304" s="10" t="s">
        <v>784</v>
      </c>
      <c r="G304" s="5">
        <v>1000</v>
      </c>
      <c r="H304" s="1" t="s">
        <v>244</v>
      </c>
      <c r="I304" s="2" t="s">
        <v>18</v>
      </c>
      <c r="K304" s="5"/>
      <c r="L304" s="19"/>
    </row>
    <row r="305" spans="1:35" ht="24.95" customHeight="1">
      <c r="A305" s="2">
        <v>299</v>
      </c>
      <c r="B305" s="13">
        <v>7875</v>
      </c>
      <c r="C305" s="2" t="s">
        <v>785</v>
      </c>
      <c r="D305" s="1">
        <v>44770</v>
      </c>
      <c r="E305" s="2" t="s">
        <v>786</v>
      </c>
      <c r="F305" s="10" t="s">
        <v>772</v>
      </c>
      <c r="G305" s="5">
        <v>6500</v>
      </c>
      <c r="H305" s="1" t="s">
        <v>244</v>
      </c>
      <c r="I305" s="2" t="s">
        <v>18</v>
      </c>
      <c r="K305" s="5"/>
      <c r="L305" s="19"/>
    </row>
    <row r="306" spans="1:35" ht="24.95" customHeight="1">
      <c r="A306" s="2">
        <v>300</v>
      </c>
      <c r="B306" s="13">
        <v>7876</v>
      </c>
      <c r="C306" s="2" t="s">
        <v>787</v>
      </c>
      <c r="D306" s="1">
        <v>44769</v>
      </c>
      <c r="E306" s="2" t="s">
        <v>786</v>
      </c>
      <c r="F306" s="10" t="s">
        <v>788</v>
      </c>
      <c r="G306" s="5">
        <v>15000</v>
      </c>
      <c r="H306" s="1" t="s">
        <v>244</v>
      </c>
      <c r="I306" s="2" t="s">
        <v>18</v>
      </c>
      <c r="K306" s="5"/>
      <c r="L306" s="19"/>
    </row>
    <row r="307" spans="1:35" ht="24.95" customHeight="1">
      <c r="A307" s="2">
        <v>301</v>
      </c>
      <c r="B307" s="13">
        <v>7877</v>
      </c>
      <c r="C307" s="2" t="s">
        <v>789</v>
      </c>
      <c r="D307" s="1">
        <v>44757</v>
      </c>
      <c r="E307" s="2" t="s">
        <v>790</v>
      </c>
      <c r="F307" s="10" t="s">
        <v>791</v>
      </c>
      <c r="G307" s="5">
        <v>9000</v>
      </c>
      <c r="H307" s="2" t="s">
        <v>309</v>
      </c>
      <c r="I307" s="2" t="s">
        <v>18</v>
      </c>
      <c r="K307" s="5">
        <v>9000</v>
      </c>
      <c r="L307" s="19"/>
    </row>
    <row r="308" spans="1:35" ht="24.95" customHeight="1">
      <c r="A308" s="2">
        <v>302</v>
      </c>
      <c r="B308" s="13">
        <v>7878</v>
      </c>
      <c r="C308" s="2" t="s">
        <v>792</v>
      </c>
      <c r="D308" s="1">
        <v>44774</v>
      </c>
      <c r="E308" s="2" t="s">
        <v>793</v>
      </c>
      <c r="F308" s="10" t="s">
        <v>794</v>
      </c>
      <c r="G308" s="5">
        <v>2755</v>
      </c>
      <c r="H308" s="2" t="s">
        <v>62</v>
      </c>
      <c r="I308" s="2" t="s">
        <v>18</v>
      </c>
      <c r="K308" s="5">
        <v>9429.4500000000007</v>
      </c>
      <c r="L308" s="19"/>
    </row>
    <row r="309" spans="1:35" ht="24.95" customHeight="1">
      <c r="A309" s="2">
        <v>303</v>
      </c>
      <c r="B309" s="13">
        <v>7880</v>
      </c>
      <c r="C309" s="2" t="s">
        <v>753</v>
      </c>
      <c r="D309" s="1">
        <v>44774</v>
      </c>
      <c r="E309" s="2" t="s">
        <v>795</v>
      </c>
      <c r="F309" s="10" t="s">
        <v>796</v>
      </c>
      <c r="G309" s="5">
        <v>1040</v>
      </c>
      <c r="H309" s="2" t="s">
        <v>62</v>
      </c>
      <c r="I309" s="2" t="s">
        <v>18</v>
      </c>
      <c r="K309" s="5"/>
      <c r="L309" s="19"/>
    </row>
    <row r="310" spans="1:35" ht="24.95" customHeight="1">
      <c r="A310" s="2">
        <v>304</v>
      </c>
      <c r="B310" s="13">
        <v>7881</v>
      </c>
      <c r="C310" s="2" t="s">
        <v>762</v>
      </c>
      <c r="D310" s="1">
        <v>44774</v>
      </c>
      <c r="E310" s="2" t="s">
        <v>795</v>
      </c>
      <c r="F310" s="10" t="s">
        <v>796</v>
      </c>
      <c r="G310" s="5">
        <v>3600</v>
      </c>
      <c r="H310" s="2" t="s">
        <v>62</v>
      </c>
      <c r="I310" s="2" t="s">
        <v>18</v>
      </c>
      <c r="K310" s="5">
        <v>32260</v>
      </c>
      <c r="L310" s="19"/>
    </row>
    <row r="311" spans="1:35" ht="24.95" customHeight="1">
      <c r="A311" s="2">
        <v>305</v>
      </c>
      <c r="B311" s="13">
        <v>7882</v>
      </c>
      <c r="C311" s="2" t="s">
        <v>797</v>
      </c>
      <c r="D311" s="1">
        <v>44774</v>
      </c>
      <c r="E311" s="2" t="s">
        <v>795</v>
      </c>
      <c r="F311" s="10" t="s">
        <v>796</v>
      </c>
      <c r="G311" s="5">
        <v>2640</v>
      </c>
      <c r="H311" s="2" t="s">
        <v>62</v>
      </c>
      <c r="I311" s="2" t="s">
        <v>18</v>
      </c>
      <c r="K311" s="5">
        <v>11045</v>
      </c>
      <c r="L311" s="19"/>
    </row>
    <row r="312" spans="1:35" ht="24.95" customHeight="1">
      <c r="A312" s="2">
        <v>306</v>
      </c>
      <c r="B312" s="13">
        <v>7884</v>
      </c>
      <c r="C312" s="2" t="s">
        <v>798</v>
      </c>
      <c r="D312" s="1">
        <v>44761</v>
      </c>
      <c r="E312" s="2" t="s">
        <v>799</v>
      </c>
      <c r="F312" s="10" t="s">
        <v>800</v>
      </c>
      <c r="G312" s="5">
        <v>2000</v>
      </c>
      <c r="H312" s="1" t="s">
        <v>244</v>
      </c>
      <c r="I312" s="2" t="s">
        <v>18</v>
      </c>
      <c r="K312" s="5"/>
      <c r="L312" s="19"/>
    </row>
    <row r="313" spans="1:35" ht="24.95" customHeight="1">
      <c r="A313" s="2">
        <v>307</v>
      </c>
      <c r="B313" s="13">
        <v>7885</v>
      </c>
      <c r="C313" s="2" t="s">
        <v>72</v>
      </c>
      <c r="D313" s="1">
        <v>44774</v>
      </c>
      <c r="E313" s="2" t="s">
        <v>801</v>
      </c>
      <c r="F313" s="10" t="s">
        <v>794</v>
      </c>
      <c r="G313" s="5">
        <v>747.38</v>
      </c>
      <c r="H313" s="2" t="s">
        <v>62</v>
      </c>
      <c r="I313" s="2" t="s">
        <v>18</v>
      </c>
      <c r="K313" s="5"/>
      <c r="L313" s="19"/>
    </row>
    <row r="314" spans="1:35" ht="24.95" customHeight="1">
      <c r="A314" s="2">
        <v>308</v>
      </c>
      <c r="B314" s="13">
        <v>7887</v>
      </c>
      <c r="C314" s="2" t="s">
        <v>802</v>
      </c>
      <c r="D314" s="1">
        <v>44761</v>
      </c>
      <c r="E314" s="2" t="s">
        <v>803</v>
      </c>
      <c r="F314" s="10" t="s">
        <v>804</v>
      </c>
      <c r="G314" s="5">
        <f>24626.89-12313.45</f>
        <v>12313.439999999999</v>
      </c>
      <c r="H314" s="2" t="s">
        <v>233</v>
      </c>
      <c r="I314" s="2" t="s">
        <v>18</v>
      </c>
      <c r="K314" s="5"/>
      <c r="L314" s="19"/>
    </row>
    <row r="315" spans="1:35" s="18" customFormat="1" ht="24.95" customHeight="1">
      <c r="A315" s="2">
        <v>309</v>
      </c>
      <c r="B315" s="13">
        <v>7890</v>
      </c>
      <c r="C315" s="2" t="s">
        <v>805</v>
      </c>
      <c r="D315" s="1">
        <v>44763</v>
      </c>
      <c r="E315" s="2" t="s">
        <v>806</v>
      </c>
      <c r="F315" s="10" t="s">
        <v>807</v>
      </c>
      <c r="G315" s="5">
        <v>6300</v>
      </c>
      <c r="H315" s="1" t="s">
        <v>244</v>
      </c>
      <c r="I315" s="2" t="s">
        <v>18</v>
      </c>
      <c r="J315" s="7"/>
      <c r="K315" s="5"/>
      <c r="L315" s="19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7"/>
      <c r="X315" s="7"/>
      <c r="Y315" s="7"/>
      <c r="Z315" s="7"/>
      <c r="AA315" s="7"/>
      <c r="AB315" s="7"/>
      <c r="AC315" s="7"/>
      <c r="AD315" s="7"/>
      <c r="AE315" s="7"/>
      <c r="AF315" s="7"/>
      <c r="AG315" s="7"/>
      <c r="AH315" s="7"/>
      <c r="AI315" s="7"/>
    </row>
    <row r="316" spans="1:35" s="18" customFormat="1" ht="24.95" customHeight="1">
      <c r="A316" s="2">
        <v>310</v>
      </c>
      <c r="B316" s="13">
        <v>7892</v>
      </c>
      <c r="C316" s="2" t="s">
        <v>750</v>
      </c>
      <c r="D316" s="1">
        <v>44774</v>
      </c>
      <c r="E316" s="2" t="s">
        <v>808</v>
      </c>
      <c r="F316" s="1" t="s">
        <v>809</v>
      </c>
      <c r="G316" s="5">
        <v>4000</v>
      </c>
      <c r="H316" s="2" t="s">
        <v>30</v>
      </c>
      <c r="I316" s="2" t="s">
        <v>18</v>
      </c>
      <c r="J316" s="7"/>
      <c r="K316" s="5"/>
      <c r="L316" s="19"/>
      <c r="M316" s="7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7"/>
      <c r="Y316" s="7"/>
      <c r="Z316" s="7"/>
      <c r="AA316" s="7"/>
      <c r="AB316" s="7"/>
      <c r="AC316" s="7"/>
      <c r="AD316" s="7"/>
      <c r="AE316" s="7"/>
      <c r="AF316" s="7"/>
      <c r="AG316" s="7"/>
      <c r="AH316" s="7"/>
      <c r="AI316" s="7"/>
    </row>
    <row r="317" spans="1:35" s="18" customFormat="1" ht="24.95" customHeight="1">
      <c r="A317" s="2">
        <v>311</v>
      </c>
      <c r="B317" s="13">
        <v>7894</v>
      </c>
      <c r="C317" s="2" t="s">
        <v>810</v>
      </c>
      <c r="D317" s="1">
        <v>44782</v>
      </c>
      <c r="E317" s="2" t="s">
        <v>811</v>
      </c>
      <c r="F317" s="10" t="s">
        <v>812</v>
      </c>
      <c r="G317" s="5">
        <v>0</v>
      </c>
      <c r="H317" s="1" t="s">
        <v>244</v>
      </c>
      <c r="I317" s="2" t="s">
        <v>18</v>
      </c>
      <c r="J317" s="7"/>
      <c r="K317" s="5">
        <v>6000</v>
      </c>
      <c r="L317" s="19"/>
      <c r="M317" s="7"/>
      <c r="N317" s="7"/>
      <c r="O317" s="7"/>
      <c r="P317" s="7"/>
      <c r="Q317" s="7"/>
      <c r="R317" s="7"/>
      <c r="S317" s="7"/>
      <c r="T317" s="7"/>
      <c r="U317" s="7"/>
      <c r="V317" s="7"/>
      <c r="W317" s="7"/>
      <c r="X317" s="7"/>
      <c r="Y317" s="7"/>
      <c r="Z317" s="7"/>
      <c r="AA317" s="7"/>
      <c r="AB317" s="7"/>
      <c r="AC317" s="7"/>
      <c r="AD317" s="7"/>
      <c r="AE317" s="7"/>
      <c r="AF317" s="7"/>
      <c r="AG317" s="7"/>
      <c r="AH317" s="7"/>
      <c r="AI317" s="7"/>
    </row>
    <row r="318" spans="1:35" s="18" customFormat="1" ht="24.95" customHeight="1">
      <c r="A318" s="2">
        <v>312</v>
      </c>
      <c r="B318" s="13">
        <v>7896</v>
      </c>
      <c r="C318" s="2" t="s">
        <v>813</v>
      </c>
      <c r="D318" s="1">
        <v>44774</v>
      </c>
      <c r="E318" s="2" t="s">
        <v>814</v>
      </c>
      <c r="F318" s="10" t="s">
        <v>815</v>
      </c>
      <c r="G318" s="5">
        <v>0</v>
      </c>
      <c r="H318" s="2" t="s">
        <v>717</v>
      </c>
      <c r="I318" s="2" t="s">
        <v>18</v>
      </c>
      <c r="J318" s="7"/>
      <c r="K318" s="5"/>
      <c r="L318" s="19"/>
      <c r="M318" s="7"/>
      <c r="N318" s="7"/>
      <c r="O318" s="7"/>
      <c r="P318" s="7"/>
      <c r="Q318" s="7"/>
      <c r="R318" s="7"/>
      <c r="S318" s="7"/>
      <c r="T318" s="7"/>
      <c r="U318" s="7"/>
      <c r="V318" s="7"/>
      <c r="W318" s="7"/>
      <c r="X318" s="7"/>
      <c r="Y318" s="7"/>
      <c r="Z318" s="7"/>
      <c r="AA318" s="7"/>
      <c r="AB318" s="7"/>
      <c r="AC318" s="7"/>
      <c r="AD318" s="7"/>
      <c r="AE318" s="7"/>
      <c r="AF318" s="7"/>
      <c r="AG318" s="7"/>
      <c r="AH318" s="7"/>
      <c r="AI318" s="7"/>
    </row>
    <row r="319" spans="1:35" s="18" customFormat="1" ht="24.95" customHeight="1">
      <c r="A319" s="2">
        <v>313</v>
      </c>
      <c r="B319" s="13">
        <v>7901</v>
      </c>
      <c r="C319" s="2" t="s">
        <v>816</v>
      </c>
      <c r="D319" s="1">
        <v>44788</v>
      </c>
      <c r="E319" s="2" t="s">
        <v>817</v>
      </c>
      <c r="F319" s="10" t="s">
        <v>818</v>
      </c>
      <c r="G319" s="5">
        <v>0</v>
      </c>
      <c r="H319" s="1" t="s">
        <v>244</v>
      </c>
      <c r="I319" s="2" t="s">
        <v>18</v>
      </c>
      <c r="J319" s="7"/>
      <c r="K319" s="5"/>
      <c r="L319" s="19"/>
      <c r="M319" s="7"/>
      <c r="N319" s="7"/>
      <c r="O319" s="7"/>
      <c r="P319" s="7"/>
      <c r="Q319" s="7"/>
      <c r="R319" s="7"/>
      <c r="S319" s="7"/>
      <c r="T319" s="7"/>
      <c r="U319" s="7"/>
      <c r="V319" s="7"/>
      <c r="W319" s="7"/>
      <c r="X319" s="7"/>
      <c r="Y319" s="7"/>
      <c r="Z319" s="7"/>
      <c r="AA319" s="7"/>
      <c r="AB319" s="7"/>
      <c r="AC319" s="7"/>
      <c r="AD319" s="7"/>
      <c r="AE319" s="7"/>
      <c r="AF319" s="7"/>
      <c r="AG319" s="7"/>
      <c r="AH319" s="7"/>
      <c r="AI319" s="7"/>
    </row>
    <row r="320" spans="1:35" s="18" customFormat="1" ht="24.95" customHeight="1">
      <c r="A320" s="2">
        <v>314</v>
      </c>
      <c r="B320" s="13">
        <v>7902</v>
      </c>
      <c r="C320" s="2" t="s">
        <v>68</v>
      </c>
      <c r="D320" s="1">
        <v>44774</v>
      </c>
      <c r="E320" s="2" t="s">
        <v>387</v>
      </c>
      <c r="F320" s="10" t="s">
        <v>819</v>
      </c>
      <c r="G320" s="5">
        <v>0</v>
      </c>
      <c r="H320" s="2" t="s">
        <v>30</v>
      </c>
      <c r="I320" s="2" t="s">
        <v>18</v>
      </c>
      <c r="J320" s="7"/>
      <c r="K320" s="5">
        <v>23325.52</v>
      </c>
      <c r="L320" s="19"/>
      <c r="M320" s="7"/>
      <c r="N320" s="7"/>
      <c r="O320" s="7"/>
      <c r="P320" s="7"/>
      <c r="Q320" s="7"/>
      <c r="R320" s="7"/>
      <c r="S320" s="7"/>
      <c r="T320" s="7"/>
      <c r="U320" s="7"/>
      <c r="V320" s="7"/>
      <c r="W320" s="7"/>
      <c r="X320" s="7"/>
      <c r="Y320" s="7"/>
      <c r="Z320" s="7"/>
      <c r="AA320" s="7"/>
      <c r="AB320" s="7"/>
      <c r="AC320" s="7"/>
      <c r="AD320" s="7"/>
      <c r="AE320" s="7"/>
      <c r="AF320" s="7"/>
      <c r="AG320" s="7"/>
      <c r="AH320" s="7"/>
      <c r="AI320" s="7"/>
    </row>
    <row r="321" spans="1:35" s="18" customFormat="1" ht="24.95" customHeight="1">
      <c r="A321" s="2">
        <v>315</v>
      </c>
      <c r="B321" s="13">
        <v>7903</v>
      </c>
      <c r="C321" s="2" t="s">
        <v>820</v>
      </c>
      <c r="D321" s="1">
        <v>44783</v>
      </c>
      <c r="E321" s="2" t="s">
        <v>821</v>
      </c>
      <c r="F321" s="10" t="s">
        <v>822</v>
      </c>
      <c r="G321" s="5">
        <v>5773.78</v>
      </c>
      <c r="H321" s="1" t="s">
        <v>244</v>
      </c>
      <c r="I321" s="2" t="s">
        <v>18</v>
      </c>
      <c r="J321" s="7"/>
      <c r="K321" s="5"/>
      <c r="L321" s="19"/>
      <c r="M321" s="7"/>
      <c r="N321" s="7"/>
      <c r="O321" s="7"/>
      <c r="P321" s="7"/>
      <c r="Q321" s="7"/>
      <c r="R321" s="7"/>
      <c r="S321" s="7"/>
      <c r="T321" s="7"/>
      <c r="U321" s="7"/>
      <c r="V321" s="7"/>
      <c r="W321" s="7"/>
      <c r="X321" s="7"/>
      <c r="Y321" s="7"/>
      <c r="Z321" s="7"/>
      <c r="AA321" s="7"/>
      <c r="AB321" s="7"/>
      <c r="AC321" s="7"/>
      <c r="AD321" s="7"/>
      <c r="AE321" s="7"/>
      <c r="AF321" s="7"/>
      <c r="AG321" s="7"/>
      <c r="AH321" s="7"/>
      <c r="AI321" s="7"/>
    </row>
    <row r="322" spans="1:35" s="18" customFormat="1" ht="24.95" customHeight="1">
      <c r="A322" s="2">
        <v>316</v>
      </c>
      <c r="B322" s="13">
        <v>7904</v>
      </c>
      <c r="C322" s="2" t="s">
        <v>823</v>
      </c>
      <c r="D322" s="1">
        <v>44788</v>
      </c>
      <c r="E322" s="2" t="s">
        <v>821</v>
      </c>
      <c r="F322" s="10" t="s">
        <v>822</v>
      </c>
      <c r="G322" s="5">
        <v>3354.48</v>
      </c>
      <c r="H322" s="1" t="s">
        <v>244</v>
      </c>
      <c r="I322" s="2" t="s">
        <v>18</v>
      </c>
      <c r="J322" s="7"/>
      <c r="K322" s="5"/>
      <c r="L322" s="19"/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/>
      <c r="Y322" s="7"/>
      <c r="Z322" s="7"/>
      <c r="AA322" s="7"/>
      <c r="AB322" s="7"/>
      <c r="AC322" s="7"/>
      <c r="AD322" s="7"/>
      <c r="AE322" s="7"/>
      <c r="AF322" s="7"/>
      <c r="AG322" s="7"/>
      <c r="AH322" s="7"/>
      <c r="AI322" s="7"/>
    </row>
    <row r="323" spans="1:35" s="18" customFormat="1" ht="24.95" customHeight="1">
      <c r="A323" s="2">
        <v>317</v>
      </c>
      <c r="B323" s="13">
        <v>7905</v>
      </c>
      <c r="C323" s="2" t="s">
        <v>824</v>
      </c>
      <c r="D323" s="1">
        <v>44788</v>
      </c>
      <c r="E323" s="2" t="s">
        <v>821</v>
      </c>
      <c r="F323" s="10" t="s">
        <v>825</v>
      </c>
      <c r="G323" s="5">
        <v>0</v>
      </c>
      <c r="H323" s="1" t="s">
        <v>244</v>
      </c>
      <c r="I323" s="2" t="s">
        <v>18</v>
      </c>
      <c r="J323" s="7"/>
      <c r="K323" s="5"/>
      <c r="L323" s="19"/>
      <c r="M323" s="7"/>
      <c r="N323" s="7"/>
      <c r="O323" s="7"/>
      <c r="P323" s="7"/>
      <c r="Q323" s="7"/>
      <c r="R323" s="7"/>
      <c r="S323" s="7"/>
      <c r="T323" s="7"/>
      <c r="U323" s="7"/>
      <c r="V323" s="7"/>
      <c r="W323" s="7"/>
      <c r="X323" s="7"/>
      <c r="Y323" s="7"/>
      <c r="Z323" s="7"/>
      <c r="AA323" s="7"/>
      <c r="AB323" s="7"/>
      <c r="AC323" s="7"/>
      <c r="AD323" s="7"/>
      <c r="AE323" s="7"/>
      <c r="AF323" s="7"/>
      <c r="AG323" s="7"/>
      <c r="AH323" s="7"/>
      <c r="AI323" s="7"/>
    </row>
    <row r="324" spans="1:35" s="18" customFormat="1" ht="24.95" customHeight="1">
      <c r="A324" s="2">
        <v>318</v>
      </c>
      <c r="B324" s="13">
        <v>7907</v>
      </c>
      <c r="C324" s="2" t="s">
        <v>826</v>
      </c>
      <c r="D324" s="1">
        <v>44793</v>
      </c>
      <c r="E324" s="2" t="s">
        <v>827</v>
      </c>
      <c r="F324" s="10" t="s">
        <v>828</v>
      </c>
      <c r="G324" s="5">
        <v>0</v>
      </c>
      <c r="H324" s="1" t="s">
        <v>244</v>
      </c>
      <c r="I324" s="2" t="s">
        <v>18</v>
      </c>
      <c r="J324" s="7"/>
      <c r="K324" s="5">
        <v>422.38</v>
      </c>
      <c r="L324" s="19"/>
      <c r="M324" s="7"/>
      <c r="N324" s="7"/>
      <c r="O324" s="7"/>
      <c r="P324" s="7"/>
      <c r="Q324" s="7"/>
      <c r="R324" s="7"/>
      <c r="S324" s="7"/>
      <c r="T324" s="7"/>
      <c r="U324" s="7"/>
      <c r="V324" s="7"/>
      <c r="W324" s="7"/>
      <c r="X324" s="7"/>
      <c r="Y324" s="7"/>
      <c r="Z324" s="7"/>
      <c r="AA324" s="7"/>
      <c r="AB324" s="7"/>
      <c r="AC324" s="7"/>
      <c r="AD324" s="7"/>
      <c r="AE324" s="7"/>
      <c r="AF324" s="7"/>
      <c r="AG324" s="7"/>
      <c r="AH324" s="7"/>
      <c r="AI324" s="7"/>
    </row>
    <row r="325" spans="1:35" s="18" customFormat="1" ht="24.95" customHeight="1">
      <c r="A325" s="2">
        <v>319</v>
      </c>
      <c r="B325" s="13">
        <v>7908</v>
      </c>
      <c r="C325" s="2" t="s">
        <v>586</v>
      </c>
      <c r="D325" s="1">
        <v>44781</v>
      </c>
      <c r="E325" s="2" t="s">
        <v>829</v>
      </c>
      <c r="F325" s="10" t="s">
        <v>830</v>
      </c>
      <c r="G325" s="5">
        <v>86600</v>
      </c>
      <c r="H325" s="2" t="s">
        <v>346</v>
      </c>
      <c r="I325" s="2" t="s">
        <v>18</v>
      </c>
      <c r="J325" s="7"/>
      <c r="K325" s="5"/>
      <c r="L325" s="19"/>
      <c r="M325" s="7"/>
      <c r="N325" s="7"/>
      <c r="O325" s="7"/>
      <c r="P325" s="7"/>
      <c r="Q325" s="7"/>
      <c r="R325" s="7"/>
      <c r="S325" s="7"/>
      <c r="T325" s="7"/>
      <c r="U325" s="7"/>
      <c r="V325" s="7"/>
      <c r="W325" s="7"/>
      <c r="X325" s="7"/>
      <c r="Y325" s="7"/>
      <c r="Z325" s="7"/>
      <c r="AA325" s="7"/>
      <c r="AB325" s="7"/>
      <c r="AC325" s="7"/>
      <c r="AD325" s="7"/>
      <c r="AE325" s="7"/>
      <c r="AF325" s="7"/>
      <c r="AG325" s="7"/>
      <c r="AH325" s="7"/>
      <c r="AI325" s="7"/>
    </row>
    <row r="326" spans="1:35" s="8" customFormat="1" ht="24.95" customHeight="1">
      <c r="A326" s="2">
        <v>320</v>
      </c>
      <c r="B326" s="13">
        <v>7909</v>
      </c>
      <c r="C326" s="2" t="s">
        <v>196</v>
      </c>
      <c r="D326" s="1">
        <v>44771</v>
      </c>
      <c r="E326" s="2" t="s">
        <v>831</v>
      </c>
      <c r="F326" s="10" t="s">
        <v>832</v>
      </c>
      <c r="G326" s="5">
        <v>8368.56</v>
      </c>
      <c r="H326" s="9" t="s">
        <v>233</v>
      </c>
      <c r="I326" s="2"/>
      <c r="J326" s="7"/>
      <c r="K326" s="5"/>
      <c r="L326" s="19"/>
      <c r="M326" s="7"/>
      <c r="N326" s="7"/>
      <c r="O326" s="7"/>
      <c r="P326" s="7"/>
      <c r="Q326" s="7"/>
      <c r="R326" s="7"/>
      <c r="S326" s="7"/>
      <c r="T326" s="7"/>
      <c r="U326" s="7"/>
      <c r="V326" s="7"/>
      <c r="W326" s="7"/>
      <c r="X326" s="7"/>
      <c r="Y326" s="7"/>
      <c r="Z326" s="7"/>
      <c r="AA326" s="7"/>
      <c r="AB326" s="7"/>
      <c r="AC326" s="7"/>
      <c r="AD326" s="7"/>
      <c r="AE326" s="7"/>
      <c r="AF326" s="7"/>
      <c r="AG326" s="7"/>
      <c r="AH326" s="7"/>
      <c r="AI326" s="7"/>
    </row>
    <row r="327" spans="1:35" s="8" customFormat="1" ht="24.95" customHeight="1">
      <c r="A327" s="2">
        <v>321</v>
      </c>
      <c r="B327" s="13">
        <v>7910</v>
      </c>
      <c r="C327" s="2" t="s">
        <v>684</v>
      </c>
      <c r="D327" s="1">
        <v>44812</v>
      </c>
      <c r="E327" s="2" t="s">
        <v>833</v>
      </c>
      <c r="F327" s="10" t="s">
        <v>834</v>
      </c>
      <c r="G327" s="5">
        <v>200763.2</v>
      </c>
      <c r="H327" s="2" t="s">
        <v>55</v>
      </c>
      <c r="I327" s="2" t="s">
        <v>18</v>
      </c>
      <c r="J327" s="7"/>
      <c r="K327" s="5"/>
      <c r="L327" s="19"/>
      <c r="M327" s="7"/>
      <c r="N327" s="7"/>
      <c r="O327" s="7"/>
      <c r="P327" s="7"/>
      <c r="Q327" s="7"/>
      <c r="R327" s="7"/>
      <c r="S327" s="7"/>
      <c r="T327" s="7"/>
      <c r="U327" s="7"/>
      <c r="V327" s="7"/>
      <c r="W327" s="7"/>
      <c r="X327" s="7"/>
      <c r="Y327" s="7"/>
      <c r="Z327" s="7"/>
      <c r="AA327" s="7"/>
      <c r="AB327" s="7"/>
      <c r="AC327" s="7"/>
      <c r="AD327" s="7"/>
      <c r="AE327" s="7"/>
      <c r="AF327" s="7"/>
      <c r="AG327" s="7"/>
      <c r="AH327" s="7"/>
      <c r="AI327" s="7"/>
    </row>
    <row r="328" spans="1:35" s="8" customFormat="1" ht="24.95" customHeight="1">
      <c r="A328" s="2">
        <v>322</v>
      </c>
      <c r="B328" s="13">
        <v>7911</v>
      </c>
      <c r="C328" s="2" t="s">
        <v>835</v>
      </c>
      <c r="D328" s="1">
        <v>44693</v>
      </c>
      <c r="E328" s="2" t="s">
        <v>836</v>
      </c>
      <c r="F328" s="10" t="s">
        <v>837</v>
      </c>
      <c r="G328" s="5">
        <v>58665.599999999999</v>
      </c>
      <c r="H328" s="2" t="s">
        <v>55</v>
      </c>
      <c r="I328" s="2" t="s">
        <v>18</v>
      </c>
      <c r="J328" s="7"/>
      <c r="K328" s="5">
        <f>2560+9600+3200+3200+3003.2-3003.2</f>
        <v>18560</v>
      </c>
      <c r="L328" s="19"/>
      <c r="M328" s="7"/>
      <c r="N328" s="7"/>
      <c r="O328" s="7"/>
      <c r="P328" s="7"/>
      <c r="Q328" s="7"/>
      <c r="R328" s="7"/>
      <c r="S328" s="7"/>
      <c r="T328" s="7"/>
      <c r="U328" s="7"/>
      <c r="V328" s="7"/>
      <c r="W328" s="7"/>
      <c r="X328" s="7"/>
      <c r="Y328" s="7"/>
      <c r="Z328" s="7"/>
      <c r="AA328" s="7"/>
      <c r="AB328" s="7"/>
      <c r="AC328" s="7"/>
      <c r="AD328" s="7"/>
      <c r="AE328" s="7"/>
      <c r="AF328" s="7"/>
      <c r="AG328" s="7"/>
      <c r="AH328" s="7"/>
      <c r="AI328" s="7"/>
    </row>
    <row r="329" spans="1:35" s="8" customFormat="1" ht="24.95" customHeight="1">
      <c r="A329" s="2">
        <v>323</v>
      </c>
      <c r="B329" s="13">
        <v>7912</v>
      </c>
      <c r="C329" s="2" t="s">
        <v>838</v>
      </c>
      <c r="D329" s="1">
        <v>44754</v>
      </c>
      <c r="E329" s="2" t="s">
        <v>839</v>
      </c>
      <c r="F329" s="10" t="s">
        <v>840</v>
      </c>
      <c r="G329" s="5">
        <v>7000</v>
      </c>
      <c r="H329" s="1" t="s">
        <v>244</v>
      </c>
      <c r="I329" s="2" t="s">
        <v>18</v>
      </c>
      <c r="J329" s="7"/>
      <c r="K329" s="5"/>
      <c r="L329" s="19"/>
      <c r="M329" s="7"/>
      <c r="N329" s="7"/>
      <c r="O329" s="7"/>
      <c r="P329" s="7"/>
      <c r="Q329" s="7"/>
      <c r="R329" s="7"/>
      <c r="S329" s="7"/>
      <c r="T329" s="7"/>
      <c r="U329" s="7"/>
      <c r="V329" s="7"/>
      <c r="W329" s="7"/>
      <c r="X329" s="7"/>
      <c r="Y329" s="7"/>
      <c r="Z329" s="7"/>
      <c r="AA329" s="7"/>
      <c r="AB329" s="7"/>
      <c r="AC329" s="7"/>
      <c r="AD329" s="7"/>
      <c r="AE329" s="7"/>
      <c r="AF329" s="7"/>
      <c r="AG329" s="7"/>
      <c r="AH329" s="7"/>
      <c r="AI329" s="7"/>
    </row>
    <row r="330" spans="1:35" s="8" customFormat="1" ht="24.95" customHeight="1">
      <c r="A330" s="2">
        <v>324</v>
      </c>
      <c r="B330" s="13">
        <v>7913</v>
      </c>
      <c r="C330" s="2" t="s">
        <v>841</v>
      </c>
      <c r="D330" s="1">
        <v>44788</v>
      </c>
      <c r="E330" s="2" t="s">
        <v>821</v>
      </c>
      <c r="F330" s="10" t="s">
        <v>842</v>
      </c>
      <c r="G330" s="5">
        <v>6332.86</v>
      </c>
      <c r="H330" s="1" t="s">
        <v>244</v>
      </c>
      <c r="I330" s="2" t="s">
        <v>18</v>
      </c>
      <c r="J330" s="7"/>
      <c r="K330" s="5"/>
      <c r="L330" s="19"/>
      <c r="M330" s="7"/>
      <c r="N330" s="7"/>
      <c r="O330" s="7"/>
      <c r="P330" s="7"/>
      <c r="Q330" s="7"/>
      <c r="R330" s="7"/>
      <c r="S330" s="7"/>
      <c r="T330" s="7"/>
      <c r="U330" s="7"/>
      <c r="V330" s="7"/>
      <c r="W330" s="7"/>
      <c r="X330" s="7"/>
      <c r="Y330" s="7"/>
      <c r="Z330" s="7"/>
      <c r="AA330" s="7"/>
      <c r="AB330" s="7"/>
      <c r="AC330" s="7"/>
      <c r="AD330" s="7"/>
      <c r="AE330" s="7"/>
      <c r="AF330" s="7"/>
      <c r="AG330" s="7"/>
      <c r="AH330" s="7"/>
      <c r="AI330" s="7"/>
    </row>
    <row r="331" spans="1:35" s="8" customFormat="1" ht="24.95" customHeight="1">
      <c r="A331" s="2">
        <v>325</v>
      </c>
      <c r="B331" s="13">
        <v>7914</v>
      </c>
      <c r="C331" s="2" t="s">
        <v>843</v>
      </c>
      <c r="D331" s="1">
        <v>44791</v>
      </c>
      <c r="E331" s="2" t="s">
        <v>844</v>
      </c>
      <c r="F331" s="10" t="s">
        <v>845</v>
      </c>
      <c r="G331" s="5">
        <v>5100</v>
      </c>
      <c r="H331" s="1" t="s">
        <v>244</v>
      </c>
      <c r="I331" s="2" t="s">
        <v>18</v>
      </c>
      <c r="J331" s="7"/>
      <c r="K331" s="5"/>
      <c r="L331" s="19"/>
      <c r="M331" s="7"/>
      <c r="N331" s="7"/>
      <c r="O331" s="7"/>
      <c r="P331" s="7"/>
      <c r="Q331" s="7"/>
      <c r="R331" s="7"/>
      <c r="S331" s="7"/>
      <c r="T331" s="7"/>
      <c r="U331" s="7"/>
      <c r="V331" s="7"/>
      <c r="W331" s="7"/>
      <c r="X331" s="7"/>
      <c r="Y331" s="7"/>
      <c r="Z331" s="7"/>
      <c r="AA331" s="7"/>
      <c r="AB331" s="7"/>
      <c r="AC331" s="7"/>
      <c r="AD331" s="7"/>
      <c r="AE331" s="7"/>
      <c r="AF331" s="7"/>
      <c r="AG331" s="7"/>
      <c r="AH331" s="7"/>
      <c r="AI331" s="7"/>
    </row>
    <row r="332" spans="1:35" s="8" customFormat="1" ht="24.95" customHeight="1">
      <c r="A332" s="2">
        <v>326</v>
      </c>
      <c r="B332" s="13">
        <v>7916</v>
      </c>
      <c r="C332" s="2" t="s">
        <v>846</v>
      </c>
      <c r="D332" s="1">
        <v>44851</v>
      </c>
      <c r="E332" s="2" t="s">
        <v>847</v>
      </c>
      <c r="F332" s="10" t="s">
        <v>848</v>
      </c>
      <c r="G332" s="5">
        <v>0</v>
      </c>
      <c r="H332" s="2" t="s">
        <v>62</v>
      </c>
      <c r="I332" s="2" t="s">
        <v>18</v>
      </c>
      <c r="J332" s="7"/>
      <c r="K332" s="5"/>
      <c r="L332" s="19"/>
      <c r="M332" s="7"/>
      <c r="N332" s="7"/>
      <c r="O332" s="7"/>
      <c r="P332" s="7"/>
      <c r="Q332" s="7"/>
      <c r="R332" s="7"/>
      <c r="S332" s="7"/>
      <c r="T332" s="7"/>
      <c r="U332" s="7"/>
      <c r="V332" s="7"/>
      <c r="W332" s="7"/>
      <c r="X332" s="7"/>
      <c r="Y332" s="7"/>
      <c r="Z332" s="7"/>
      <c r="AA332" s="7"/>
      <c r="AB332" s="7"/>
      <c r="AC332" s="7"/>
      <c r="AD332" s="7"/>
      <c r="AE332" s="7"/>
      <c r="AF332" s="7"/>
      <c r="AG332" s="7"/>
      <c r="AH332" s="7"/>
      <c r="AI332" s="7"/>
    </row>
    <row r="333" spans="1:35" s="8" customFormat="1" ht="24.95" customHeight="1">
      <c r="A333" s="2">
        <v>327</v>
      </c>
      <c r="B333" s="13">
        <v>7917</v>
      </c>
      <c r="C333" s="2" t="s">
        <v>849</v>
      </c>
      <c r="D333" s="1">
        <v>45186</v>
      </c>
      <c r="E333" s="2" t="s">
        <v>847</v>
      </c>
      <c r="F333" s="10" t="s">
        <v>848</v>
      </c>
      <c r="G333" s="5">
        <v>2432.5700000000002</v>
      </c>
      <c r="H333" s="2" t="s">
        <v>62</v>
      </c>
      <c r="I333" s="2" t="s">
        <v>18</v>
      </c>
      <c r="J333" s="7"/>
      <c r="K333" s="5"/>
      <c r="L333" s="19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7"/>
      <c r="AA333" s="7"/>
      <c r="AB333" s="7"/>
      <c r="AC333" s="7"/>
      <c r="AD333" s="7"/>
      <c r="AE333" s="7"/>
      <c r="AF333" s="7"/>
      <c r="AG333" s="7"/>
      <c r="AH333" s="7"/>
      <c r="AI333" s="7"/>
    </row>
    <row r="334" spans="1:35" s="8" customFormat="1" ht="24.95" customHeight="1">
      <c r="A334" s="2">
        <v>328</v>
      </c>
      <c r="B334" s="13">
        <v>7918</v>
      </c>
      <c r="C334" s="2" t="s">
        <v>850</v>
      </c>
      <c r="D334" s="1">
        <v>44851</v>
      </c>
      <c r="E334" s="2" t="s">
        <v>847</v>
      </c>
      <c r="F334" s="10" t="s">
        <v>848</v>
      </c>
      <c r="G334" s="5">
        <v>0</v>
      </c>
      <c r="H334" s="2" t="s">
        <v>62</v>
      </c>
      <c r="I334" s="2" t="s">
        <v>18</v>
      </c>
      <c r="J334" s="7"/>
      <c r="K334" s="5"/>
      <c r="L334" s="19"/>
      <c r="M334" s="7"/>
      <c r="N334" s="7"/>
      <c r="O334" s="7"/>
      <c r="P334" s="7"/>
      <c r="Q334" s="7"/>
      <c r="R334" s="7"/>
      <c r="S334" s="7"/>
      <c r="T334" s="7"/>
      <c r="U334" s="7"/>
      <c r="V334" s="7"/>
      <c r="W334" s="7"/>
      <c r="X334" s="7"/>
      <c r="Y334" s="7"/>
      <c r="Z334" s="7"/>
      <c r="AA334" s="7"/>
      <c r="AB334" s="7"/>
      <c r="AC334" s="7"/>
      <c r="AD334" s="7"/>
      <c r="AE334" s="7"/>
      <c r="AF334" s="7"/>
      <c r="AG334" s="7"/>
      <c r="AH334" s="7"/>
      <c r="AI334" s="7"/>
    </row>
    <row r="335" spans="1:35" s="8" customFormat="1" ht="24.95" customHeight="1">
      <c r="A335" s="2">
        <v>329</v>
      </c>
      <c r="B335" s="13">
        <v>7919</v>
      </c>
      <c r="C335" s="2" t="s">
        <v>851</v>
      </c>
      <c r="D335" s="1">
        <v>44795</v>
      </c>
      <c r="E335" s="2" t="s">
        <v>852</v>
      </c>
      <c r="F335" s="10" t="s">
        <v>853</v>
      </c>
      <c r="G335" s="5">
        <v>1500</v>
      </c>
      <c r="H335" s="1" t="s">
        <v>244</v>
      </c>
      <c r="I335" s="2" t="s">
        <v>18</v>
      </c>
      <c r="J335" s="7"/>
      <c r="K335" s="5"/>
      <c r="L335" s="19"/>
      <c r="M335" s="7"/>
      <c r="N335" s="7"/>
      <c r="O335" s="7"/>
      <c r="P335" s="7"/>
      <c r="Q335" s="7"/>
      <c r="R335" s="7"/>
      <c r="S335" s="7"/>
      <c r="T335" s="7"/>
      <c r="U335" s="7"/>
      <c r="V335" s="7"/>
      <c r="W335" s="7"/>
      <c r="X335" s="7"/>
      <c r="Y335" s="7"/>
      <c r="Z335" s="7"/>
      <c r="AA335" s="7"/>
      <c r="AB335" s="7"/>
      <c r="AC335" s="7"/>
      <c r="AD335" s="7"/>
      <c r="AE335" s="7"/>
      <c r="AF335" s="7"/>
      <c r="AG335" s="7"/>
      <c r="AH335" s="7"/>
      <c r="AI335" s="7"/>
    </row>
    <row r="336" spans="1:35" s="8" customFormat="1" ht="24.95" customHeight="1">
      <c r="A336" s="2">
        <v>330</v>
      </c>
      <c r="B336" s="13">
        <v>7920</v>
      </c>
      <c r="C336" s="2" t="s">
        <v>854</v>
      </c>
      <c r="D336" s="1">
        <v>44804</v>
      </c>
      <c r="E336" s="2" t="s">
        <v>852</v>
      </c>
      <c r="F336" s="10" t="s">
        <v>818</v>
      </c>
      <c r="G336" s="5">
        <v>0</v>
      </c>
      <c r="H336" s="1" t="s">
        <v>244</v>
      </c>
      <c r="I336" s="2" t="s">
        <v>18</v>
      </c>
      <c r="J336" s="7"/>
      <c r="K336" s="5">
        <v>8000</v>
      </c>
      <c r="L336" s="19"/>
      <c r="M336" s="7"/>
      <c r="N336" s="7"/>
      <c r="O336" s="7"/>
      <c r="P336" s="7"/>
      <c r="Q336" s="7"/>
      <c r="R336" s="7"/>
      <c r="S336" s="7"/>
      <c r="T336" s="7"/>
      <c r="U336" s="7"/>
      <c r="V336" s="7"/>
      <c r="W336" s="7"/>
      <c r="X336" s="7"/>
      <c r="Y336" s="7"/>
      <c r="Z336" s="7"/>
      <c r="AA336" s="7"/>
      <c r="AB336" s="7"/>
      <c r="AC336" s="7"/>
      <c r="AD336" s="7"/>
      <c r="AE336" s="7"/>
      <c r="AF336" s="7"/>
      <c r="AG336" s="7"/>
      <c r="AH336" s="7"/>
      <c r="AI336" s="7"/>
    </row>
    <row r="337" spans="1:35" s="8" customFormat="1" ht="24.95" customHeight="1">
      <c r="A337" s="2">
        <v>331</v>
      </c>
      <c r="B337" s="13">
        <v>7921</v>
      </c>
      <c r="C337" s="2" t="s">
        <v>855</v>
      </c>
      <c r="D337" s="1">
        <v>44795</v>
      </c>
      <c r="E337" s="2" t="s">
        <v>856</v>
      </c>
      <c r="F337" s="10" t="s">
        <v>857</v>
      </c>
      <c r="G337" s="5">
        <v>0</v>
      </c>
      <c r="H337" s="2" t="s">
        <v>309</v>
      </c>
      <c r="I337" s="2" t="s">
        <v>18</v>
      </c>
      <c r="J337" s="7"/>
      <c r="K337" s="5">
        <v>15000</v>
      </c>
      <c r="L337" s="19"/>
      <c r="M337" s="7"/>
      <c r="N337" s="7"/>
      <c r="O337" s="7"/>
      <c r="P337" s="7"/>
      <c r="Q337" s="7"/>
      <c r="R337" s="7"/>
      <c r="S337" s="7"/>
      <c r="T337" s="7"/>
      <c r="U337" s="7"/>
      <c r="V337" s="7"/>
      <c r="W337" s="7"/>
      <c r="X337" s="7"/>
      <c r="Y337" s="7"/>
      <c r="Z337" s="7"/>
      <c r="AA337" s="7"/>
      <c r="AB337" s="7"/>
      <c r="AC337" s="7"/>
      <c r="AD337" s="7"/>
      <c r="AE337" s="7"/>
      <c r="AF337" s="7"/>
      <c r="AG337" s="7"/>
      <c r="AH337" s="7"/>
      <c r="AI337" s="7"/>
    </row>
    <row r="338" spans="1:35" s="8" customFormat="1" ht="24.95" customHeight="1">
      <c r="A338" s="2">
        <v>332</v>
      </c>
      <c r="B338" s="13">
        <v>7922</v>
      </c>
      <c r="C338" s="2" t="s">
        <v>517</v>
      </c>
      <c r="D338" s="1">
        <v>44798</v>
      </c>
      <c r="E338" s="2" t="s">
        <v>858</v>
      </c>
      <c r="F338" s="10" t="s">
        <v>859</v>
      </c>
      <c r="G338" s="5">
        <v>0</v>
      </c>
      <c r="H338" s="1" t="s">
        <v>244</v>
      </c>
      <c r="I338" s="2" t="s">
        <v>18</v>
      </c>
      <c r="J338" s="7"/>
      <c r="K338" s="5">
        <v>2000</v>
      </c>
      <c r="L338" s="19"/>
      <c r="M338" s="7"/>
      <c r="N338" s="7"/>
      <c r="O338" s="7"/>
      <c r="P338" s="7"/>
      <c r="Q338" s="7"/>
      <c r="R338" s="7"/>
      <c r="S338" s="7"/>
      <c r="T338" s="7"/>
      <c r="U338" s="7"/>
      <c r="V338" s="7"/>
      <c r="W338" s="7"/>
      <c r="X338" s="7"/>
      <c r="Y338" s="7"/>
      <c r="Z338" s="7"/>
      <c r="AA338" s="7"/>
      <c r="AB338" s="7"/>
      <c r="AC338" s="7"/>
      <c r="AD338" s="7"/>
      <c r="AE338" s="7"/>
      <c r="AF338" s="7"/>
      <c r="AG338" s="7"/>
      <c r="AH338" s="7"/>
      <c r="AI338" s="7"/>
    </row>
    <row r="339" spans="1:35" s="8" customFormat="1" ht="24.95" customHeight="1">
      <c r="A339" s="2">
        <v>333</v>
      </c>
      <c r="B339" s="13">
        <v>7923</v>
      </c>
      <c r="C339" s="2" t="s">
        <v>860</v>
      </c>
      <c r="D339" s="1">
        <v>44773</v>
      </c>
      <c r="E339" s="2" t="s">
        <v>861</v>
      </c>
      <c r="F339" s="10" t="s">
        <v>862</v>
      </c>
      <c r="G339" s="5">
        <f>18013.19+818.4+467.52+966.43</f>
        <v>20265.54</v>
      </c>
      <c r="H339" s="2" t="s">
        <v>30</v>
      </c>
      <c r="I339" s="2" t="s">
        <v>18</v>
      </c>
      <c r="J339" s="7"/>
      <c r="K339" s="5"/>
      <c r="L339" s="19"/>
      <c r="M339" s="7"/>
      <c r="N339" s="7"/>
      <c r="O339" s="7"/>
      <c r="P339" s="7"/>
      <c r="Q339" s="7"/>
      <c r="R339" s="7"/>
      <c r="S339" s="7"/>
      <c r="T339" s="7"/>
      <c r="U339" s="7"/>
      <c r="V339" s="7"/>
      <c r="W339" s="7"/>
      <c r="X339" s="7"/>
      <c r="Y339" s="7"/>
      <c r="Z339" s="7"/>
      <c r="AA339" s="7"/>
      <c r="AB339" s="7"/>
      <c r="AC339" s="7"/>
      <c r="AD339" s="7"/>
      <c r="AE339" s="7"/>
      <c r="AF339" s="7"/>
      <c r="AG339" s="7"/>
      <c r="AH339" s="7"/>
      <c r="AI339" s="7"/>
    </row>
    <row r="340" spans="1:35" s="8" customFormat="1" ht="24.95" customHeight="1">
      <c r="A340" s="2">
        <v>334</v>
      </c>
      <c r="B340" s="13">
        <v>7926</v>
      </c>
      <c r="C340" s="2" t="s">
        <v>68</v>
      </c>
      <c r="D340" s="1">
        <v>44793</v>
      </c>
      <c r="E340" s="2" t="s">
        <v>863</v>
      </c>
      <c r="F340" s="10" t="s">
        <v>864</v>
      </c>
      <c r="G340" s="5">
        <v>0</v>
      </c>
      <c r="H340" s="2" t="s">
        <v>62</v>
      </c>
      <c r="I340" s="2" t="s">
        <v>18</v>
      </c>
      <c r="J340" s="7"/>
      <c r="K340" s="5"/>
      <c r="L340" s="19"/>
      <c r="M340" s="7"/>
      <c r="N340" s="7"/>
      <c r="O340" s="7"/>
      <c r="P340" s="7"/>
      <c r="Q340" s="7"/>
      <c r="R340" s="7"/>
      <c r="S340" s="7"/>
      <c r="T340" s="7"/>
      <c r="U340" s="7"/>
      <c r="V340" s="7"/>
      <c r="W340" s="7"/>
      <c r="X340" s="7"/>
      <c r="Y340" s="7"/>
      <c r="Z340" s="7"/>
      <c r="AA340" s="7"/>
      <c r="AB340" s="7"/>
      <c r="AC340" s="7"/>
      <c r="AD340" s="7"/>
      <c r="AE340" s="7"/>
      <c r="AF340" s="7"/>
      <c r="AG340" s="7"/>
      <c r="AH340" s="7"/>
      <c r="AI340" s="7"/>
    </row>
    <row r="341" spans="1:35" s="8" customFormat="1" ht="24.95" customHeight="1">
      <c r="A341" s="2">
        <v>335</v>
      </c>
      <c r="B341" s="13">
        <v>7930</v>
      </c>
      <c r="C341" s="2" t="s">
        <v>865</v>
      </c>
      <c r="D341" s="1">
        <v>44843</v>
      </c>
      <c r="E341" s="2" t="s">
        <v>863</v>
      </c>
      <c r="F341" s="10" t="s">
        <v>864</v>
      </c>
      <c r="G341" s="5">
        <v>0</v>
      </c>
      <c r="H341" s="2" t="s">
        <v>62</v>
      </c>
      <c r="I341" s="2" t="s">
        <v>18</v>
      </c>
      <c r="J341" s="7"/>
      <c r="K341" s="5"/>
      <c r="L341" s="19"/>
      <c r="M341" s="7"/>
      <c r="N341" s="7"/>
      <c r="O341" s="7"/>
      <c r="P341" s="7"/>
      <c r="Q341" s="7"/>
      <c r="R341" s="7"/>
      <c r="S341" s="7"/>
      <c r="T341" s="7"/>
      <c r="U341" s="7"/>
      <c r="V341" s="7"/>
      <c r="W341" s="7"/>
      <c r="X341" s="7"/>
      <c r="Y341" s="7"/>
      <c r="Z341" s="7"/>
      <c r="AA341" s="7"/>
      <c r="AB341" s="7"/>
      <c r="AC341" s="7"/>
      <c r="AD341" s="7"/>
      <c r="AE341" s="7"/>
      <c r="AF341" s="7"/>
      <c r="AG341" s="7"/>
      <c r="AH341" s="7"/>
      <c r="AI341" s="7"/>
    </row>
    <row r="342" spans="1:35" s="8" customFormat="1" ht="24.95" customHeight="1">
      <c r="A342" s="2">
        <v>336</v>
      </c>
      <c r="B342" s="13">
        <v>7931</v>
      </c>
      <c r="C342" s="2" t="s">
        <v>866</v>
      </c>
      <c r="D342" s="1">
        <v>44793</v>
      </c>
      <c r="E342" s="2" t="s">
        <v>863</v>
      </c>
      <c r="F342" s="10" t="s">
        <v>864</v>
      </c>
      <c r="G342" s="5">
        <v>0</v>
      </c>
      <c r="H342" s="2" t="s">
        <v>62</v>
      </c>
      <c r="I342" s="2" t="s">
        <v>18</v>
      </c>
      <c r="J342" s="7"/>
      <c r="K342" s="5"/>
      <c r="L342" s="19"/>
      <c r="M342" s="7"/>
      <c r="N342" s="7"/>
      <c r="O342" s="7"/>
      <c r="P342" s="7"/>
      <c r="Q342" s="7"/>
      <c r="R342" s="7"/>
      <c r="S342" s="7"/>
      <c r="T342" s="7"/>
      <c r="U342" s="7"/>
      <c r="V342" s="7"/>
      <c r="W342" s="7"/>
      <c r="X342" s="7"/>
      <c r="Y342" s="7"/>
      <c r="Z342" s="7"/>
      <c r="AA342" s="7"/>
      <c r="AB342" s="7"/>
      <c r="AC342" s="7"/>
      <c r="AD342" s="7"/>
      <c r="AE342" s="7"/>
      <c r="AF342" s="7"/>
      <c r="AG342" s="7"/>
      <c r="AH342" s="7"/>
      <c r="AI342" s="7"/>
    </row>
    <row r="343" spans="1:35" s="8" customFormat="1" ht="24.95" customHeight="1">
      <c r="A343" s="2">
        <v>337</v>
      </c>
      <c r="B343" s="13">
        <v>7932</v>
      </c>
      <c r="C343" s="2" t="s">
        <v>867</v>
      </c>
      <c r="D343" s="1">
        <v>44854</v>
      </c>
      <c r="E343" s="2" t="s">
        <v>863</v>
      </c>
      <c r="F343" s="10" t="s">
        <v>864</v>
      </c>
      <c r="G343" s="5">
        <v>0</v>
      </c>
      <c r="H343" s="2" t="s">
        <v>62</v>
      </c>
      <c r="I343" s="2" t="s">
        <v>18</v>
      </c>
      <c r="J343" s="7"/>
      <c r="K343" s="5"/>
      <c r="L343" s="19"/>
      <c r="M343" s="7"/>
      <c r="N343" s="7"/>
      <c r="O343" s="7"/>
      <c r="P343" s="7"/>
      <c r="Q343" s="7"/>
      <c r="R343" s="7"/>
      <c r="S343" s="7"/>
      <c r="T343" s="7"/>
      <c r="U343" s="7"/>
      <c r="V343" s="7"/>
      <c r="W343" s="7"/>
      <c r="X343" s="7"/>
      <c r="Y343" s="7"/>
      <c r="Z343" s="7"/>
      <c r="AA343" s="7"/>
      <c r="AB343" s="7"/>
      <c r="AC343" s="7"/>
      <c r="AD343" s="7"/>
      <c r="AE343" s="7"/>
      <c r="AF343" s="7"/>
      <c r="AG343" s="7"/>
      <c r="AH343" s="7"/>
      <c r="AI343" s="7"/>
    </row>
    <row r="344" spans="1:35" s="8" customFormat="1" ht="24.95" customHeight="1">
      <c r="A344" s="2">
        <v>338</v>
      </c>
      <c r="B344" s="13">
        <v>7933</v>
      </c>
      <c r="C344" s="2" t="s">
        <v>868</v>
      </c>
      <c r="D344" s="1">
        <v>44798</v>
      </c>
      <c r="E344" s="2" t="s">
        <v>869</v>
      </c>
      <c r="F344" s="10" t="s">
        <v>696</v>
      </c>
      <c r="G344" s="5">
        <v>145</v>
      </c>
      <c r="H344" s="2" t="s">
        <v>62</v>
      </c>
      <c r="I344" s="2" t="s">
        <v>18</v>
      </c>
      <c r="J344" s="7"/>
      <c r="K344" s="5"/>
      <c r="L344" s="19"/>
      <c r="M344" s="7"/>
      <c r="N344" s="7"/>
      <c r="O344" s="7"/>
      <c r="P344" s="7"/>
      <c r="Q344" s="7"/>
      <c r="R344" s="7"/>
      <c r="S344" s="7"/>
      <c r="T344" s="7"/>
      <c r="U344" s="7"/>
      <c r="V344" s="7"/>
      <c r="W344" s="7"/>
      <c r="X344" s="7"/>
      <c r="Y344" s="7"/>
      <c r="Z344" s="7"/>
      <c r="AA344" s="7"/>
      <c r="AB344" s="7"/>
      <c r="AC344" s="7"/>
      <c r="AD344" s="7"/>
      <c r="AE344" s="7"/>
      <c r="AF344" s="7"/>
      <c r="AG344" s="7"/>
      <c r="AH344" s="7"/>
      <c r="AI344" s="7"/>
    </row>
    <row r="345" spans="1:35" s="8" customFormat="1" ht="24.95" customHeight="1">
      <c r="A345" s="2">
        <v>339</v>
      </c>
      <c r="B345" s="13">
        <v>7934</v>
      </c>
      <c r="C345" s="2" t="s">
        <v>870</v>
      </c>
      <c r="D345" s="1">
        <v>44803</v>
      </c>
      <c r="E345" s="2" t="s">
        <v>871</v>
      </c>
      <c r="F345" s="10" t="s">
        <v>872</v>
      </c>
      <c r="G345" s="5">
        <v>0</v>
      </c>
      <c r="H345" s="2" t="s">
        <v>309</v>
      </c>
      <c r="I345" s="2" t="s">
        <v>18</v>
      </c>
      <c r="J345" s="7"/>
      <c r="K345" s="5">
        <v>8000</v>
      </c>
      <c r="L345" s="19"/>
      <c r="M345" s="7"/>
      <c r="N345" s="7"/>
      <c r="O345" s="7"/>
      <c r="P345" s="7"/>
      <c r="Q345" s="7"/>
      <c r="R345" s="7"/>
      <c r="S345" s="7"/>
      <c r="T345" s="7"/>
      <c r="U345" s="7"/>
      <c r="V345" s="7"/>
      <c r="W345" s="7"/>
      <c r="X345" s="7"/>
      <c r="Y345" s="7"/>
      <c r="Z345" s="7"/>
      <c r="AA345" s="7"/>
      <c r="AB345" s="7"/>
      <c r="AC345" s="7"/>
      <c r="AD345" s="7"/>
      <c r="AE345" s="7"/>
      <c r="AF345" s="7"/>
      <c r="AG345" s="7"/>
      <c r="AH345" s="7"/>
      <c r="AI345" s="7"/>
    </row>
    <row r="346" spans="1:35" s="8" customFormat="1" ht="24.95" customHeight="1">
      <c r="A346" s="2">
        <v>340</v>
      </c>
      <c r="B346" s="13">
        <v>7935</v>
      </c>
      <c r="C346" s="2" t="s">
        <v>873</v>
      </c>
      <c r="D346" s="1">
        <v>44804</v>
      </c>
      <c r="E346" s="2" t="s">
        <v>874</v>
      </c>
      <c r="F346" s="10" t="s">
        <v>875</v>
      </c>
      <c r="G346" s="5">
        <v>0</v>
      </c>
      <c r="H346" s="1" t="s">
        <v>244</v>
      </c>
      <c r="I346" s="2" t="s">
        <v>18</v>
      </c>
      <c r="J346" s="7"/>
      <c r="K346" s="5">
        <v>2500</v>
      </c>
      <c r="L346" s="19"/>
      <c r="M346" s="7"/>
      <c r="N346" s="7"/>
      <c r="O346" s="7"/>
      <c r="P346" s="7"/>
      <c r="Q346" s="7"/>
      <c r="R346" s="7"/>
      <c r="S346" s="7"/>
      <c r="T346" s="7"/>
      <c r="U346" s="7"/>
      <c r="V346" s="7"/>
      <c r="W346" s="7"/>
      <c r="X346" s="7"/>
      <c r="Y346" s="7"/>
      <c r="Z346" s="7"/>
      <c r="AA346" s="7"/>
      <c r="AB346" s="7"/>
      <c r="AC346" s="7"/>
      <c r="AD346" s="7"/>
      <c r="AE346" s="7"/>
      <c r="AF346" s="7"/>
      <c r="AG346" s="7"/>
      <c r="AH346" s="7"/>
      <c r="AI346" s="7"/>
    </row>
    <row r="347" spans="1:35" s="8" customFormat="1" ht="24.95" customHeight="1">
      <c r="A347" s="2">
        <v>341</v>
      </c>
      <c r="B347" s="13">
        <v>7936</v>
      </c>
      <c r="C347" s="2" t="s">
        <v>876</v>
      </c>
      <c r="D347" s="1">
        <v>44804</v>
      </c>
      <c r="E347" s="2" t="s">
        <v>877</v>
      </c>
      <c r="F347" s="10" t="s">
        <v>878</v>
      </c>
      <c r="G347" s="5">
        <v>1886.89</v>
      </c>
      <c r="H347" s="1" t="s">
        <v>244</v>
      </c>
      <c r="I347" s="2" t="s">
        <v>18</v>
      </c>
      <c r="J347" s="7"/>
      <c r="K347" s="5">
        <v>1886.89</v>
      </c>
      <c r="L347" s="19"/>
      <c r="M347" s="7"/>
      <c r="N347" s="7"/>
      <c r="O347" s="7"/>
      <c r="P347" s="7"/>
      <c r="Q347" s="7"/>
      <c r="R347" s="7"/>
      <c r="S347" s="7"/>
      <c r="T347" s="7"/>
      <c r="U347" s="7"/>
      <c r="V347" s="7"/>
      <c r="W347" s="7"/>
      <c r="X347" s="7"/>
      <c r="Y347" s="7"/>
      <c r="Z347" s="7"/>
      <c r="AA347" s="7"/>
      <c r="AB347" s="7"/>
      <c r="AC347" s="7"/>
      <c r="AD347" s="7"/>
      <c r="AE347" s="7"/>
      <c r="AF347" s="7"/>
      <c r="AG347" s="7"/>
      <c r="AH347" s="7"/>
      <c r="AI347" s="7"/>
    </row>
    <row r="348" spans="1:35" s="8" customFormat="1" ht="24.95" customHeight="1">
      <c r="A348" s="2">
        <v>342</v>
      </c>
      <c r="B348" s="13">
        <v>7937</v>
      </c>
      <c r="C348" s="2" t="s">
        <v>879</v>
      </c>
      <c r="D348" s="1">
        <v>44805</v>
      </c>
      <c r="E348" s="2" t="s">
        <v>880</v>
      </c>
      <c r="F348" s="10" t="s">
        <v>881</v>
      </c>
      <c r="G348" s="5">
        <v>2000</v>
      </c>
      <c r="H348" s="1" t="s">
        <v>244</v>
      </c>
      <c r="I348" s="2" t="s">
        <v>18</v>
      </c>
      <c r="J348" s="7"/>
      <c r="K348" s="5"/>
      <c r="L348" s="19"/>
      <c r="M348" s="7"/>
      <c r="N348" s="7"/>
      <c r="O348" s="7"/>
      <c r="P348" s="7"/>
      <c r="Q348" s="7"/>
      <c r="R348" s="7"/>
      <c r="S348" s="7"/>
      <c r="T348" s="7"/>
      <c r="U348" s="7"/>
      <c r="V348" s="7"/>
      <c r="W348" s="7"/>
      <c r="X348" s="7"/>
      <c r="Y348" s="7"/>
      <c r="Z348" s="7"/>
      <c r="AA348" s="7"/>
      <c r="AB348" s="7"/>
      <c r="AC348" s="7"/>
      <c r="AD348" s="7"/>
      <c r="AE348" s="7"/>
      <c r="AF348" s="7"/>
      <c r="AG348" s="7"/>
      <c r="AH348" s="7"/>
      <c r="AI348" s="7"/>
    </row>
    <row r="349" spans="1:35" s="8" customFormat="1" ht="24.95" customHeight="1">
      <c r="A349" s="2">
        <v>343</v>
      </c>
      <c r="B349" s="13">
        <v>7938</v>
      </c>
      <c r="C349" s="2" t="s">
        <v>882</v>
      </c>
      <c r="D349" s="1">
        <v>44806</v>
      </c>
      <c r="E349" s="2" t="s">
        <v>880</v>
      </c>
      <c r="F349" s="10" t="s">
        <v>883</v>
      </c>
      <c r="G349" s="5">
        <v>0</v>
      </c>
      <c r="H349" s="1" t="s">
        <v>244</v>
      </c>
      <c r="I349" s="2" t="s">
        <v>18</v>
      </c>
      <c r="J349" s="7"/>
      <c r="K349" s="5">
        <v>1000</v>
      </c>
      <c r="L349" s="19"/>
      <c r="M349" s="7"/>
      <c r="N349" s="7"/>
      <c r="O349" s="7"/>
      <c r="P349" s="7"/>
      <c r="Q349" s="7"/>
      <c r="R349" s="7"/>
      <c r="S349" s="7"/>
      <c r="T349" s="7"/>
      <c r="U349" s="7"/>
      <c r="V349" s="7"/>
      <c r="W349" s="7"/>
      <c r="X349" s="7"/>
      <c r="Y349" s="7"/>
      <c r="Z349" s="7"/>
      <c r="AA349" s="7"/>
      <c r="AB349" s="7"/>
      <c r="AC349" s="7"/>
      <c r="AD349" s="7"/>
      <c r="AE349" s="7"/>
      <c r="AF349" s="7"/>
      <c r="AG349" s="7"/>
      <c r="AH349" s="7"/>
      <c r="AI349" s="7"/>
    </row>
    <row r="350" spans="1:35" s="8" customFormat="1" ht="24.95" customHeight="1">
      <c r="A350" s="2">
        <v>344</v>
      </c>
      <c r="B350" s="13">
        <v>7939</v>
      </c>
      <c r="C350" s="2" t="s">
        <v>49</v>
      </c>
      <c r="D350" s="1">
        <v>44805</v>
      </c>
      <c r="E350" s="2" t="s">
        <v>50</v>
      </c>
      <c r="F350" s="10" t="s">
        <v>881</v>
      </c>
      <c r="G350" s="5">
        <v>0</v>
      </c>
      <c r="H350" s="2" t="s">
        <v>62</v>
      </c>
      <c r="I350" s="2" t="s">
        <v>18</v>
      </c>
      <c r="J350" s="7"/>
      <c r="K350" s="5">
        <v>355.57</v>
      </c>
      <c r="L350" s="19"/>
      <c r="M350" s="7"/>
      <c r="N350" s="7"/>
      <c r="O350" s="7"/>
      <c r="P350" s="7"/>
      <c r="Q350" s="7"/>
      <c r="R350" s="7"/>
      <c r="S350" s="7"/>
      <c r="T350" s="7"/>
      <c r="U350" s="7"/>
      <c r="V350" s="7"/>
      <c r="W350" s="7"/>
      <c r="X350" s="7"/>
      <c r="Y350" s="7"/>
      <c r="Z350" s="7"/>
      <c r="AA350" s="7"/>
      <c r="AB350" s="7"/>
      <c r="AC350" s="7"/>
      <c r="AD350" s="7"/>
      <c r="AE350" s="7"/>
      <c r="AF350" s="7"/>
      <c r="AG350" s="7"/>
      <c r="AH350" s="7"/>
      <c r="AI350" s="7"/>
    </row>
    <row r="351" spans="1:35" s="8" customFormat="1" ht="24.95" customHeight="1">
      <c r="A351" s="2">
        <v>345</v>
      </c>
      <c r="B351" s="13">
        <v>7940</v>
      </c>
      <c r="C351" s="2" t="s">
        <v>76</v>
      </c>
      <c r="D351" s="1">
        <v>44805</v>
      </c>
      <c r="E351" s="2" t="s">
        <v>50</v>
      </c>
      <c r="F351" s="10" t="s">
        <v>881</v>
      </c>
      <c r="G351" s="5">
        <v>0</v>
      </c>
      <c r="H351" s="2" t="s">
        <v>62</v>
      </c>
      <c r="I351" s="2" t="s">
        <v>18</v>
      </c>
      <c r="J351" s="7"/>
      <c r="K351" s="5"/>
      <c r="L351" s="19"/>
      <c r="M351" s="7"/>
      <c r="N351" s="7"/>
      <c r="O351" s="7"/>
      <c r="P351" s="7"/>
      <c r="Q351" s="7"/>
      <c r="R351" s="7"/>
      <c r="S351" s="7"/>
      <c r="T351" s="7"/>
      <c r="U351" s="7"/>
      <c r="V351" s="7"/>
      <c r="W351" s="7"/>
      <c r="X351" s="7"/>
      <c r="Y351" s="7"/>
      <c r="Z351" s="7"/>
      <c r="AA351" s="7"/>
      <c r="AB351" s="7"/>
      <c r="AC351" s="7"/>
      <c r="AD351" s="7"/>
      <c r="AE351" s="7"/>
      <c r="AF351" s="7"/>
      <c r="AG351" s="7"/>
      <c r="AH351" s="7"/>
      <c r="AI351" s="7"/>
    </row>
    <row r="352" spans="1:35" s="8" customFormat="1" ht="24.95" customHeight="1">
      <c r="A352" s="2">
        <v>346</v>
      </c>
      <c r="B352" s="13">
        <v>7941</v>
      </c>
      <c r="C352" s="2" t="s">
        <v>884</v>
      </c>
      <c r="D352" s="1">
        <v>44805</v>
      </c>
      <c r="E352" s="2" t="s">
        <v>50</v>
      </c>
      <c r="F352" s="10" t="s">
        <v>881</v>
      </c>
      <c r="G352" s="5">
        <v>0</v>
      </c>
      <c r="H352" s="2" t="s">
        <v>62</v>
      </c>
      <c r="I352" s="2" t="s">
        <v>18</v>
      </c>
      <c r="J352" s="7"/>
      <c r="K352" s="5"/>
      <c r="L352" s="19"/>
      <c r="M352" s="7"/>
      <c r="N352" s="7"/>
      <c r="O352" s="7"/>
      <c r="P352" s="7"/>
      <c r="Q352" s="7"/>
      <c r="R352" s="7"/>
      <c r="S352" s="7"/>
      <c r="T352" s="7"/>
      <c r="U352" s="7"/>
      <c r="V352" s="7"/>
      <c r="W352" s="7"/>
      <c r="X352" s="7"/>
      <c r="Y352" s="7"/>
      <c r="Z352" s="7"/>
      <c r="AA352" s="7"/>
      <c r="AB352" s="7"/>
      <c r="AC352" s="7"/>
      <c r="AD352" s="7"/>
      <c r="AE352" s="7"/>
      <c r="AF352" s="7"/>
      <c r="AG352" s="7"/>
      <c r="AH352" s="7"/>
      <c r="AI352" s="7"/>
    </row>
    <row r="353" spans="1:35" s="8" customFormat="1" ht="24.95" customHeight="1">
      <c r="A353" s="2">
        <v>347</v>
      </c>
      <c r="B353" s="13">
        <v>7943</v>
      </c>
      <c r="C353" s="2" t="s">
        <v>885</v>
      </c>
      <c r="D353" s="1">
        <v>44829</v>
      </c>
      <c r="E353" s="2" t="s">
        <v>886</v>
      </c>
      <c r="F353" s="10" t="s">
        <v>887</v>
      </c>
      <c r="G353" s="5">
        <v>0</v>
      </c>
      <c r="H353" s="1" t="s">
        <v>244</v>
      </c>
      <c r="I353" s="2" t="s">
        <v>18</v>
      </c>
      <c r="J353" s="7"/>
      <c r="K353" s="5">
        <v>2500</v>
      </c>
      <c r="L353" s="19"/>
      <c r="M353" s="7"/>
      <c r="N353" s="7"/>
      <c r="O353" s="7"/>
      <c r="P353" s="7"/>
      <c r="Q353" s="7"/>
      <c r="R353" s="7"/>
      <c r="S353" s="7"/>
      <c r="T353" s="7"/>
      <c r="U353" s="7"/>
      <c r="V353" s="7"/>
      <c r="W353" s="7"/>
      <c r="X353" s="7"/>
      <c r="Y353" s="7"/>
      <c r="Z353" s="7"/>
      <c r="AA353" s="7"/>
      <c r="AB353" s="7"/>
      <c r="AC353" s="7"/>
      <c r="AD353" s="7"/>
      <c r="AE353" s="7"/>
      <c r="AF353" s="7"/>
      <c r="AG353" s="7"/>
      <c r="AH353" s="7"/>
      <c r="AI353" s="7"/>
    </row>
    <row r="354" spans="1:35" s="8" customFormat="1" ht="24.95" customHeight="1">
      <c r="A354" s="2">
        <v>348</v>
      </c>
      <c r="B354" s="13">
        <v>7944</v>
      </c>
      <c r="C354" s="2" t="s">
        <v>640</v>
      </c>
      <c r="D354" s="1">
        <v>44813</v>
      </c>
      <c r="E354" s="2" t="s">
        <v>888</v>
      </c>
      <c r="F354" s="10" t="s">
        <v>889</v>
      </c>
      <c r="G354" s="5">
        <v>0</v>
      </c>
      <c r="H354" s="1" t="s">
        <v>244</v>
      </c>
      <c r="I354" s="2" t="s">
        <v>18</v>
      </c>
      <c r="J354" s="7"/>
      <c r="K354" s="5">
        <v>2000</v>
      </c>
      <c r="L354" s="19"/>
      <c r="M354" s="7"/>
      <c r="N354" s="7"/>
      <c r="O354" s="7"/>
      <c r="P354" s="7"/>
      <c r="Q354" s="7"/>
      <c r="R354" s="7"/>
      <c r="S354" s="7"/>
      <c r="T354" s="7"/>
      <c r="U354" s="7"/>
      <c r="V354" s="7"/>
      <c r="W354" s="7"/>
      <c r="X354" s="7"/>
      <c r="Y354" s="7"/>
      <c r="Z354" s="7"/>
      <c r="AA354" s="7"/>
      <c r="AB354" s="7"/>
      <c r="AC354" s="7"/>
      <c r="AD354" s="7"/>
      <c r="AE354" s="7"/>
      <c r="AF354" s="7"/>
      <c r="AG354" s="7"/>
      <c r="AH354" s="7"/>
      <c r="AI354" s="7"/>
    </row>
    <row r="355" spans="1:35" s="8" customFormat="1" ht="24.95" customHeight="1">
      <c r="A355" s="2">
        <v>349</v>
      </c>
      <c r="B355" s="13">
        <v>7945</v>
      </c>
      <c r="C355" s="2" t="s">
        <v>640</v>
      </c>
      <c r="D355" s="1">
        <v>44814</v>
      </c>
      <c r="E355" s="2" t="s">
        <v>890</v>
      </c>
      <c r="F355" s="10" t="s">
        <v>889</v>
      </c>
      <c r="G355" s="5">
        <v>4850</v>
      </c>
      <c r="H355" s="2" t="s">
        <v>309</v>
      </c>
      <c r="I355" s="2" t="s">
        <v>18</v>
      </c>
      <c r="J355" s="7"/>
      <c r="K355" s="5"/>
      <c r="L355" s="19"/>
      <c r="M355" s="7"/>
      <c r="N355" s="7"/>
      <c r="O355" s="7"/>
      <c r="P355" s="7"/>
      <c r="Q355" s="7"/>
      <c r="R355" s="7"/>
      <c r="S355" s="7"/>
      <c r="T355" s="7"/>
      <c r="U355" s="7"/>
      <c r="V355" s="7"/>
      <c r="W355" s="7"/>
      <c r="X355" s="7"/>
      <c r="Y355" s="7"/>
      <c r="Z355" s="7"/>
      <c r="AA355" s="7"/>
      <c r="AB355" s="7"/>
      <c r="AC355" s="7"/>
      <c r="AD355" s="7"/>
      <c r="AE355" s="7"/>
      <c r="AF355" s="7"/>
      <c r="AG355" s="7"/>
      <c r="AH355" s="7"/>
      <c r="AI355" s="7"/>
    </row>
    <row r="356" spans="1:35" s="8" customFormat="1" ht="24.95" customHeight="1">
      <c r="A356" s="2">
        <v>350</v>
      </c>
      <c r="B356" s="13">
        <v>7947</v>
      </c>
      <c r="C356" s="2" t="s">
        <v>891</v>
      </c>
      <c r="D356" s="1">
        <v>44814</v>
      </c>
      <c r="E356" s="2" t="s">
        <v>597</v>
      </c>
      <c r="F356" s="10" t="s">
        <v>889</v>
      </c>
      <c r="G356" s="5">
        <v>6375</v>
      </c>
      <c r="H356" s="2" t="s">
        <v>309</v>
      </c>
      <c r="I356" s="2" t="s">
        <v>18</v>
      </c>
      <c r="J356" s="7"/>
      <c r="K356" s="5"/>
      <c r="L356" s="19"/>
      <c r="M356" s="7"/>
      <c r="N356" s="7"/>
      <c r="O356" s="7"/>
      <c r="P356" s="7"/>
      <c r="Q356" s="7"/>
      <c r="R356" s="7"/>
      <c r="S356" s="7"/>
      <c r="T356" s="7"/>
      <c r="U356" s="7"/>
      <c r="V356" s="7"/>
      <c r="W356" s="7"/>
      <c r="X356" s="7"/>
      <c r="Y356" s="7"/>
      <c r="Z356" s="7"/>
      <c r="AA356" s="7"/>
      <c r="AB356" s="7"/>
      <c r="AC356" s="7"/>
      <c r="AD356" s="7"/>
      <c r="AE356" s="7"/>
      <c r="AF356" s="7"/>
      <c r="AG356" s="7"/>
      <c r="AH356" s="7"/>
      <c r="AI356" s="7"/>
    </row>
    <row r="357" spans="1:35" s="8" customFormat="1" ht="24.95" customHeight="1">
      <c r="A357" s="2">
        <v>351</v>
      </c>
      <c r="B357" s="13">
        <v>7948</v>
      </c>
      <c r="C357" s="2" t="s">
        <v>230</v>
      </c>
      <c r="D357" s="1">
        <v>44790</v>
      </c>
      <c r="E357" s="2" t="s">
        <v>892</v>
      </c>
      <c r="F357" s="10" t="s">
        <v>893</v>
      </c>
      <c r="G357" s="5">
        <v>5280</v>
      </c>
      <c r="H357" s="2" t="s">
        <v>233</v>
      </c>
      <c r="I357" s="2" t="s">
        <v>18</v>
      </c>
      <c r="J357" s="7"/>
      <c r="K357" s="5"/>
      <c r="L357" s="19"/>
      <c r="M357" s="7"/>
      <c r="N357" s="7"/>
      <c r="O357" s="7"/>
      <c r="P357" s="7"/>
      <c r="Q357" s="7"/>
      <c r="R357" s="7"/>
      <c r="S357" s="7"/>
      <c r="T357" s="7"/>
      <c r="U357" s="7"/>
      <c r="V357" s="7"/>
      <c r="W357" s="7"/>
      <c r="X357" s="7"/>
      <c r="Y357" s="7"/>
      <c r="Z357" s="7"/>
      <c r="AA357" s="7"/>
      <c r="AB357" s="7"/>
      <c r="AC357" s="7"/>
      <c r="AD357" s="7"/>
      <c r="AE357" s="7"/>
      <c r="AF357" s="7"/>
      <c r="AG357" s="7"/>
      <c r="AH357" s="7"/>
      <c r="AI357" s="7"/>
    </row>
    <row r="358" spans="1:35" s="8" customFormat="1" ht="24.95" customHeight="1">
      <c r="A358" s="2">
        <v>352</v>
      </c>
      <c r="B358" s="13">
        <v>7949</v>
      </c>
      <c r="C358" s="2" t="s">
        <v>775</v>
      </c>
      <c r="D358" s="1">
        <v>44802</v>
      </c>
      <c r="E358" s="2" t="s">
        <v>894</v>
      </c>
      <c r="F358" s="10" t="s">
        <v>895</v>
      </c>
      <c r="G358" s="5">
        <v>80</v>
      </c>
      <c r="H358" s="2" t="s">
        <v>233</v>
      </c>
      <c r="I358" s="2" t="s">
        <v>18</v>
      </c>
      <c r="J358" s="7"/>
      <c r="K358" s="5"/>
      <c r="L358" s="19"/>
      <c r="M358" s="7"/>
      <c r="N358" s="7"/>
      <c r="O358" s="7"/>
      <c r="P358" s="7"/>
      <c r="Q358" s="7"/>
      <c r="R358" s="7"/>
      <c r="S358" s="7"/>
      <c r="T358" s="7"/>
      <c r="U358" s="7"/>
      <c r="V358" s="7"/>
      <c r="W358" s="7"/>
      <c r="X358" s="7"/>
      <c r="Y358" s="7"/>
      <c r="Z358" s="7"/>
      <c r="AA358" s="7"/>
      <c r="AB358" s="7"/>
      <c r="AC358" s="7"/>
      <c r="AD358" s="7"/>
      <c r="AE358" s="7"/>
      <c r="AF358" s="7"/>
      <c r="AG358" s="7"/>
      <c r="AH358" s="7"/>
      <c r="AI358" s="7"/>
    </row>
    <row r="359" spans="1:35" s="8" customFormat="1" ht="24.95" customHeight="1">
      <c r="A359" s="2">
        <v>353</v>
      </c>
      <c r="B359" s="13">
        <v>7950</v>
      </c>
      <c r="C359" s="2" t="s">
        <v>724</v>
      </c>
      <c r="D359" s="1">
        <v>44805</v>
      </c>
      <c r="E359" s="2" t="s">
        <v>896</v>
      </c>
      <c r="F359" s="10" t="s">
        <v>897</v>
      </c>
      <c r="G359" s="5">
        <v>12000</v>
      </c>
      <c r="H359" s="2" t="s">
        <v>17</v>
      </c>
      <c r="I359" s="2" t="s">
        <v>18</v>
      </c>
      <c r="J359" s="7"/>
      <c r="K359" s="5"/>
      <c r="L359" s="19"/>
      <c r="M359" s="7"/>
      <c r="N359" s="7"/>
      <c r="O359" s="7"/>
      <c r="P359" s="7"/>
      <c r="Q359" s="7"/>
      <c r="R359" s="7"/>
      <c r="S359" s="7"/>
      <c r="T359" s="7"/>
      <c r="U359" s="7"/>
      <c r="V359" s="7"/>
      <c r="W359" s="7"/>
      <c r="X359" s="7"/>
      <c r="Y359" s="7"/>
      <c r="Z359" s="7"/>
      <c r="AA359" s="7"/>
      <c r="AB359" s="7"/>
      <c r="AC359" s="7"/>
      <c r="AD359" s="7"/>
      <c r="AE359" s="7"/>
      <c r="AF359" s="7"/>
      <c r="AG359" s="7"/>
      <c r="AH359" s="7"/>
      <c r="AI359" s="7"/>
    </row>
    <row r="360" spans="1:35" s="8" customFormat="1" ht="24.95" customHeight="1">
      <c r="A360" s="2">
        <v>354</v>
      </c>
      <c r="B360" s="13">
        <v>7951</v>
      </c>
      <c r="C360" s="2" t="s">
        <v>898</v>
      </c>
      <c r="D360" s="1">
        <v>44806</v>
      </c>
      <c r="E360" s="2" t="s">
        <v>899</v>
      </c>
      <c r="F360" s="10" t="s">
        <v>900</v>
      </c>
      <c r="G360" s="5">
        <v>24840</v>
      </c>
      <c r="H360" s="2" t="s">
        <v>86</v>
      </c>
      <c r="I360" s="2" t="s">
        <v>18</v>
      </c>
      <c r="J360" s="7"/>
      <c r="K360" s="5"/>
      <c r="L360" s="19"/>
      <c r="M360" s="7"/>
      <c r="N360" s="7"/>
      <c r="O360" s="7"/>
      <c r="P360" s="7"/>
      <c r="Q360" s="7"/>
      <c r="R360" s="7"/>
      <c r="S360" s="7"/>
      <c r="T360" s="7"/>
      <c r="U360" s="7"/>
      <c r="V360" s="7"/>
      <c r="W360" s="7"/>
      <c r="X360" s="7"/>
      <c r="Y360" s="7"/>
      <c r="Z360" s="7"/>
      <c r="AA360" s="7"/>
      <c r="AB360" s="7"/>
      <c r="AC360" s="7"/>
      <c r="AD360" s="7"/>
      <c r="AE360" s="7"/>
      <c r="AF360" s="7"/>
      <c r="AG360" s="7"/>
      <c r="AH360" s="7"/>
      <c r="AI360" s="7"/>
    </row>
    <row r="361" spans="1:35" s="8" customFormat="1" ht="24.95" customHeight="1">
      <c r="A361" s="2">
        <v>355</v>
      </c>
      <c r="B361" s="13">
        <v>7953</v>
      </c>
      <c r="C361" s="2" t="s">
        <v>901</v>
      </c>
      <c r="D361" s="1">
        <v>44810</v>
      </c>
      <c r="E361" s="2" t="s">
        <v>902</v>
      </c>
      <c r="F361" s="10" t="s">
        <v>903</v>
      </c>
      <c r="G361" s="5">
        <v>40000</v>
      </c>
      <c r="H361" s="2" t="s">
        <v>55</v>
      </c>
      <c r="I361" s="2" t="s">
        <v>18</v>
      </c>
      <c r="J361" s="7"/>
      <c r="K361" s="5"/>
      <c r="L361" s="19"/>
      <c r="M361" s="7"/>
      <c r="N361" s="7"/>
      <c r="O361" s="7"/>
      <c r="P361" s="7"/>
      <c r="Q361" s="7"/>
      <c r="R361" s="7"/>
      <c r="S361" s="7"/>
      <c r="T361" s="7"/>
      <c r="U361" s="7"/>
      <c r="V361" s="7"/>
      <c r="W361" s="7"/>
      <c r="X361" s="7"/>
      <c r="Y361" s="7"/>
      <c r="Z361" s="7"/>
      <c r="AA361" s="7"/>
      <c r="AB361" s="7"/>
      <c r="AC361" s="7"/>
      <c r="AD361" s="7"/>
      <c r="AE361" s="7"/>
      <c r="AF361" s="7"/>
      <c r="AG361" s="7"/>
      <c r="AH361" s="7"/>
      <c r="AI361" s="7"/>
    </row>
    <row r="362" spans="1:35" s="8" customFormat="1" ht="24.95" customHeight="1">
      <c r="A362" s="2">
        <v>356</v>
      </c>
      <c r="B362" s="13">
        <v>7954</v>
      </c>
      <c r="C362" s="2" t="s">
        <v>904</v>
      </c>
      <c r="D362" s="1">
        <v>44810</v>
      </c>
      <c r="E362" s="2" t="s">
        <v>710</v>
      </c>
      <c r="F362" s="10" t="s">
        <v>905</v>
      </c>
      <c r="G362" s="5">
        <v>0</v>
      </c>
      <c r="H362" s="1" t="s">
        <v>244</v>
      </c>
      <c r="I362" s="2" t="s">
        <v>18</v>
      </c>
      <c r="J362" s="7"/>
      <c r="K362" s="5">
        <v>3500</v>
      </c>
      <c r="L362" s="19"/>
      <c r="M362" s="7"/>
      <c r="N362" s="7"/>
      <c r="O362" s="7"/>
      <c r="P362" s="7"/>
      <c r="Q362" s="7"/>
      <c r="R362" s="7"/>
      <c r="S362" s="7"/>
      <c r="T362" s="7"/>
      <c r="U362" s="7"/>
      <c r="V362" s="7"/>
      <c r="W362" s="7"/>
      <c r="X362" s="7"/>
      <c r="Y362" s="7"/>
      <c r="Z362" s="7"/>
      <c r="AA362" s="7"/>
      <c r="AB362" s="7"/>
      <c r="AC362" s="7"/>
      <c r="AD362" s="7"/>
      <c r="AE362" s="7"/>
      <c r="AF362" s="7"/>
      <c r="AG362" s="7"/>
      <c r="AH362" s="7"/>
      <c r="AI362" s="7"/>
    </row>
    <row r="363" spans="1:35" s="8" customFormat="1" ht="24.95" customHeight="1">
      <c r="A363" s="2">
        <v>357</v>
      </c>
      <c r="B363" s="13">
        <v>7956</v>
      </c>
      <c r="C363" s="2" t="s">
        <v>586</v>
      </c>
      <c r="D363" s="1">
        <v>44824</v>
      </c>
      <c r="E363" s="2" t="s">
        <v>906</v>
      </c>
      <c r="F363" s="10" t="s">
        <v>907</v>
      </c>
      <c r="G363" s="5">
        <v>2249</v>
      </c>
      <c r="H363" s="2" t="s">
        <v>690</v>
      </c>
      <c r="I363" s="2" t="s">
        <v>18</v>
      </c>
      <c r="J363" s="7"/>
      <c r="K363" s="5"/>
      <c r="L363" s="19"/>
      <c r="M363" s="7"/>
      <c r="N363" s="7"/>
      <c r="O363" s="7"/>
      <c r="P363" s="7"/>
      <c r="Q363" s="7"/>
      <c r="R363" s="7"/>
      <c r="S363" s="7"/>
      <c r="T363" s="7"/>
      <c r="U363" s="7"/>
      <c r="V363" s="7"/>
      <c r="W363" s="7"/>
      <c r="X363" s="7"/>
      <c r="Y363" s="7"/>
      <c r="Z363" s="7"/>
      <c r="AA363" s="7"/>
      <c r="AB363" s="7"/>
      <c r="AC363" s="7"/>
      <c r="AD363" s="7"/>
      <c r="AE363" s="7"/>
      <c r="AF363" s="7"/>
      <c r="AG363" s="7"/>
      <c r="AH363" s="7"/>
      <c r="AI363" s="7"/>
    </row>
    <row r="364" spans="1:35" s="8" customFormat="1" ht="24.95" customHeight="1">
      <c r="A364" s="2">
        <v>358</v>
      </c>
      <c r="B364" s="13">
        <v>7957</v>
      </c>
      <c r="C364" s="2" t="s">
        <v>908</v>
      </c>
      <c r="D364" s="1">
        <v>44813</v>
      </c>
      <c r="E364" s="2" t="s">
        <v>909</v>
      </c>
      <c r="F364" s="10" t="s">
        <v>910</v>
      </c>
      <c r="G364" s="5">
        <v>16000</v>
      </c>
      <c r="H364" s="2" t="s">
        <v>30</v>
      </c>
      <c r="I364" s="2" t="s">
        <v>18</v>
      </c>
      <c r="J364" s="7"/>
      <c r="K364" s="5"/>
      <c r="L364" s="19"/>
      <c r="M364" s="7"/>
      <c r="N364" s="7"/>
      <c r="O364" s="7"/>
      <c r="P364" s="7"/>
      <c r="Q364" s="7"/>
      <c r="R364" s="7"/>
      <c r="S364" s="7"/>
      <c r="T364" s="7"/>
      <c r="U364" s="7"/>
      <c r="V364" s="7"/>
      <c r="W364" s="7"/>
      <c r="X364" s="7"/>
      <c r="Y364" s="7"/>
      <c r="Z364" s="7"/>
      <c r="AA364" s="7"/>
      <c r="AB364" s="7"/>
      <c r="AC364" s="7"/>
      <c r="AD364" s="7"/>
      <c r="AE364" s="7"/>
      <c r="AF364" s="7"/>
      <c r="AG364" s="7"/>
      <c r="AH364" s="7"/>
      <c r="AI364" s="7"/>
    </row>
    <row r="365" spans="1:35" s="8" customFormat="1" ht="24.95" customHeight="1">
      <c r="A365" s="2">
        <v>359</v>
      </c>
      <c r="B365" s="13">
        <v>7958</v>
      </c>
      <c r="C365" s="2" t="s">
        <v>640</v>
      </c>
      <c r="D365" s="1">
        <v>44813</v>
      </c>
      <c r="E365" s="2" t="s">
        <v>911</v>
      </c>
      <c r="F365" s="10" t="s">
        <v>889</v>
      </c>
      <c r="G365" s="5">
        <v>0</v>
      </c>
      <c r="H365" s="2" t="s">
        <v>690</v>
      </c>
      <c r="I365" s="2" t="s">
        <v>18</v>
      </c>
      <c r="J365" s="7"/>
      <c r="K365" s="5">
        <v>2000</v>
      </c>
      <c r="L365" s="19"/>
      <c r="M365" s="7"/>
      <c r="N365" s="7"/>
      <c r="O365" s="7"/>
      <c r="P365" s="7"/>
      <c r="Q365" s="7"/>
      <c r="R365" s="7"/>
      <c r="S365" s="7"/>
      <c r="T365" s="7"/>
      <c r="U365" s="7"/>
      <c r="V365" s="7"/>
      <c r="W365" s="7"/>
      <c r="X365" s="7"/>
      <c r="Y365" s="7"/>
      <c r="Z365" s="7"/>
      <c r="AA365" s="7"/>
      <c r="AB365" s="7"/>
      <c r="AC365" s="7"/>
      <c r="AD365" s="7"/>
      <c r="AE365" s="7"/>
      <c r="AF365" s="7"/>
      <c r="AG365" s="7"/>
      <c r="AH365" s="7"/>
      <c r="AI365" s="7"/>
    </row>
    <row r="366" spans="1:35" s="8" customFormat="1" ht="24.95" customHeight="1">
      <c r="A366" s="2">
        <v>360</v>
      </c>
      <c r="B366" s="13">
        <v>7960</v>
      </c>
      <c r="C366" s="2" t="s">
        <v>522</v>
      </c>
      <c r="D366" s="1">
        <v>44831</v>
      </c>
      <c r="E366" s="2" t="s">
        <v>912</v>
      </c>
      <c r="F366" s="10" t="s">
        <v>913</v>
      </c>
      <c r="G366" s="5">
        <v>0</v>
      </c>
      <c r="H366" s="2" t="s">
        <v>297</v>
      </c>
      <c r="I366" s="2" t="s">
        <v>18</v>
      </c>
      <c r="J366" s="7"/>
      <c r="K366" s="5">
        <v>8000</v>
      </c>
      <c r="L366" s="19"/>
      <c r="M366" s="7"/>
      <c r="N366" s="7"/>
      <c r="O366" s="7"/>
      <c r="P366" s="7"/>
      <c r="Q366" s="7"/>
      <c r="R366" s="7"/>
      <c r="S366" s="7"/>
      <c r="T366" s="7"/>
      <c r="U366" s="7"/>
      <c r="V366" s="7"/>
      <c r="W366" s="7"/>
      <c r="X366" s="7"/>
      <c r="Y366" s="7"/>
      <c r="Z366" s="7"/>
      <c r="AA366" s="7"/>
      <c r="AB366" s="7"/>
      <c r="AC366" s="7"/>
      <c r="AD366" s="7"/>
      <c r="AE366" s="7"/>
      <c r="AF366" s="7"/>
      <c r="AG366" s="7"/>
      <c r="AH366" s="7"/>
      <c r="AI366" s="7"/>
    </row>
    <row r="367" spans="1:35" s="8" customFormat="1" ht="24.95" customHeight="1">
      <c r="A367" s="2">
        <v>361</v>
      </c>
      <c r="B367" s="13">
        <v>7961</v>
      </c>
      <c r="C367" s="2" t="s">
        <v>914</v>
      </c>
      <c r="D367" s="1">
        <v>44837</v>
      </c>
      <c r="E367" s="2" t="s">
        <v>915</v>
      </c>
      <c r="F367" s="10" t="s">
        <v>916</v>
      </c>
      <c r="G367" s="5">
        <v>2358.61</v>
      </c>
      <c r="H367" s="1" t="s">
        <v>244</v>
      </c>
      <c r="I367" s="2" t="s">
        <v>18</v>
      </c>
      <c r="J367" s="7"/>
      <c r="K367" s="5"/>
      <c r="L367" s="19"/>
      <c r="M367" s="7"/>
      <c r="N367" s="7"/>
      <c r="O367" s="7"/>
      <c r="P367" s="7"/>
      <c r="Q367" s="7"/>
      <c r="R367" s="7"/>
      <c r="S367" s="7"/>
      <c r="T367" s="7"/>
      <c r="U367" s="7"/>
      <c r="V367" s="7"/>
      <c r="W367" s="7"/>
      <c r="X367" s="7"/>
      <c r="Y367" s="7"/>
      <c r="Z367" s="7"/>
      <c r="AA367" s="7"/>
      <c r="AB367" s="7"/>
      <c r="AC367" s="7"/>
      <c r="AD367" s="7"/>
      <c r="AE367" s="7"/>
      <c r="AF367" s="7"/>
      <c r="AG367" s="7"/>
      <c r="AH367" s="7"/>
      <c r="AI367" s="7"/>
    </row>
    <row r="368" spans="1:35" s="8" customFormat="1" ht="24.95" customHeight="1">
      <c r="A368" s="2">
        <v>362</v>
      </c>
      <c r="B368" s="13">
        <v>7962</v>
      </c>
      <c r="C368" s="2" t="s">
        <v>604</v>
      </c>
      <c r="D368" s="1">
        <v>44838</v>
      </c>
      <c r="E368" s="2" t="s">
        <v>917</v>
      </c>
      <c r="F368" s="10" t="s">
        <v>918</v>
      </c>
      <c r="G368" s="5">
        <v>0</v>
      </c>
      <c r="H368" s="2" t="s">
        <v>297</v>
      </c>
      <c r="I368" s="2" t="s">
        <v>18</v>
      </c>
      <c r="J368" s="7"/>
      <c r="K368" s="5">
        <v>9300</v>
      </c>
      <c r="L368" s="19"/>
      <c r="M368" s="7"/>
      <c r="N368" s="7"/>
      <c r="O368" s="7"/>
      <c r="P368" s="7"/>
      <c r="Q368" s="7"/>
      <c r="R368" s="7"/>
      <c r="S368" s="7"/>
      <c r="T368" s="7"/>
      <c r="U368" s="7"/>
      <c r="V368" s="7"/>
      <c r="W368" s="7"/>
      <c r="X368" s="7"/>
      <c r="Y368" s="7"/>
      <c r="Z368" s="7"/>
      <c r="AA368" s="7"/>
      <c r="AB368" s="7"/>
      <c r="AC368" s="7"/>
      <c r="AD368" s="7"/>
      <c r="AE368" s="7"/>
      <c r="AF368" s="7"/>
      <c r="AG368" s="7"/>
      <c r="AH368" s="7"/>
      <c r="AI368" s="7"/>
    </row>
    <row r="369" spans="1:35" s="8" customFormat="1" ht="24.95" customHeight="1">
      <c r="A369" s="2">
        <v>363</v>
      </c>
      <c r="B369" s="13">
        <v>7963</v>
      </c>
      <c r="C369" s="2" t="s">
        <v>919</v>
      </c>
      <c r="D369" s="1">
        <v>44813</v>
      </c>
      <c r="E369" s="2" t="s">
        <v>920</v>
      </c>
      <c r="F369" s="10" t="s">
        <v>889</v>
      </c>
      <c r="G369" s="5">
        <v>0</v>
      </c>
      <c r="H369" s="1" t="s">
        <v>244</v>
      </c>
      <c r="I369" s="2" t="s">
        <v>18</v>
      </c>
      <c r="J369" s="7"/>
      <c r="K369" s="5">
        <v>6000</v>
      </c>
      <c r="L369" s="19"/>
      <c r="M369" s="7"/>
      <c r="N369" s="7"/>
      <c r="O369" s="7"/>
      <c r="P369" s="7"/>
      <c r="Q369" s="7"/>
      <c r="R369" s="7"/>
      <c r="S369" s="7"/>
      <c r="T369" s="7"/>
      <c r="U369" s="7"/>
      <c r="V369" s="7"/>
      <c r="W369" s="7"/>
      <c r="X369" s="7"/>
      <c r="Y369" s="7"/>
      <c r="Z369" s="7"/>
      <c r="AA369" s="7"/>
      <c r="AB369" s="7"/>
      <c r="AC369" s="7"/>
      <c r="AD369" s="7"/>
      <c r="AE369" s="7"/>
      <c r="AF369" s="7"/>
      <c r="AG369" s="7"/>
      <c r="AH369" s="7"/>
      <c r="AI369" s="7"/>
    </row>
    <row r="370" spans="1:35" s="8" customFormat="1" ht="24.95" customHeight="1">
      <c r="A370" s="2">
        <v>364</v>
      </c>
      <c r="B370" s="13">
        <v>7964</v>
      </c>
      <c r="C370" s="2" t="s">
        <v>921</v>
      </c>
      <c r="D370" s="1">
        <v>44830</v>
      </c>
      <c r="E370" s="2" t="s">
        <v>922</v>
      </c>
      <c r="F370" s="10" t="s">
        <v>923</v>
      </c>
      <c r="G370" s="5">
        <v>0</v>
      </c>
      <c r="H370" s="1" t="s">
        <v>244</v>
      </c>
      <c r="I370" s="2" t="s">
        <v>18</v>
      </c>
      <c r="J370" s="7"/>
      <c r="K370" s="5">
        <v>1000</v>
      </c>
      <c r="L370" s="19"/>
      <c r="M370" s="7"/>
      <c r="N370" s="7"/>
      <c r="O370" s="7"/>
      <c r="P370" s="7"/>
      <c r="Q370" s="7"/>
      <c r="R370" s="7"/>
      <c r="S370" s="7"/>
      <c r="T370" s="7"/>
      <c r="U370" s="7"/>
      <c r="V370" s="7"/>
      <c r="W370" s="7"/>
      <c r="X370" s="7"/>
      <c r="Y370" s="7"/>
      <c r="Z370" s="7"/>
      <c r="AA370" s="7"/>
      <c r="AB370" s="7"/>
      <c r="AC370" s="7"/>
      <c r="AD370" s="7"/>
      <c r="AE370" s="7"/>
      <c r="AF370" s="7"/>
      <c r="AG370" s="7"/>
      <c r="AH370" s="7"/>
      <c r="AI370" s="7"/>
    </row>
    <row r="371" spans="1:35" s="8" customFormat="1" ht="24.95" customHeight="1">
      <c r="A371" s="2">
        <v>365</v>
      </c>
      <c r="B371" s="13">
        <v>7965</v>
      </c>
      <c r="C371" s="2" t="s">
        <v>924</v>
      </c>
      <c r="D371" s="1">
        <v>44823</v>
      </c>
      <c r="E371" s="2" t="s">
        <v>925</v>
      </c>
      <c r="F371" s="10" t="s">
        <v>926</v>
      </c>
      <c r="G371" s="5">
        <v>1500</v>
      </c>
      <c r="H371" s="1" t="s">
        <v>244</v>
      </c>
      <c r="I371" s="2" t="s">
        <v>18</v>
      </c>
      <c r="J371" s="7"/>
      <c r="K371" s="5"/>
      <c r="L371" s="19"/>
      <c r="M371" s="7"/>
      <c r="N371" s="7"/>
      <c r="O371" s="7"/>
      <c r="P371" s="7"/>
      <c r="Q371" s="7"/>
      <c r="R371" s="7"/>
      <c r="S371" s="7"/>
      <c r="T371" s="7"/>
      <c r="U371" s="7"/>
      <c r="V371" s="7"/>
      <c r="W371" s="7"/>
      <c r="X371" s="7"/>
      <c r="Y371" s="7"/>
      <c r="Z371" s="7"/>
      <c r="AA371" s="7"/>
      <c r="AB371" s="7"/>
      <c r="AC371" s="7"/>
      <c r="AD371" s="7"/>
      <c r="AE371" s="7"/>
      <c r="AF371" s="7"/>
      <c r="AG371" s="7"/>
      <c r="AH371" s="7"/>
      <c r="AI371" s="7"/>
    </row>
    <row r="372" spans="1:35" s="8" customFormat="1" ht="24.95" customHeight="1">
      <c r="A372" s="2">
        <v>366</v>
      </c>
      <c r="B372" s="13">
        <v>7966</v>
      </c>
      <c r="C372" s="2" t="s">
        <v>927</v>
      </c>
      <c r="D372" s="1">
        <v>44827</v>
      </c>
      <c r="E372" s="2" t="s">
        <v>928</v>
      </c>
      <c r="F372" s="10" t="s">
        <v>929</v>
      </c>
      <c r="G372" s="5">
        <v>7500</v>
      </c>
      <c r="H372" s="2" t="s">
        <v>930</v>
      </c>
      <c r="I372" s="2" t="s">
        <v>18</v>
      </c>
      <c r="J372" s="7"/>
      <c r="K372" s="5"/>
      <c r="L372" s="19"/>
      <c r="M372" s="7"/>
      <c r="N372" s="7"/>
      <c r="O372" s="7"/>
      <c r="P372" s="7"/>
      <c r="Q372" s="7"/>
      <c r="R372" s="7"/>
      <c r="S372" s="7"/>
      <c r="T372" s="7"/>
      <c r="U372" s="7"/>
      <c r="V372" s="7"/>
      <c r="W372" s="7"/>
      <c r="X372" s="7"/>
      <c r="Y372" s="7"/>
      <c r="Z372" s="7"/>
      <c r="AA372" s="7"/>
      <c r="AB372" s="7"/>
      <c r="AC372" s="7"/>
      <c r="AD372" s="7"/>
      <c r="AE372" s="7"/>
      <c r="AF372" s="7"/>
      <c r="AG372" s="7"/>
      <c r="AH372" s="7"/>
      <c r="AI372" s="7"/>
    </row>
    <row r="373" spans="1:35" s="8" customFormat="1" ht="24.95" customHeight="1">
      <c r="A373" s="2">
        <v>367</v>
      </c>
      <c r="B373" s="13">
        <v>7967</v>
      </c>
      <c r="C373" s="2" t="s">
        <v>931</v>
      </c>
      <c r="D373" s="1">
        <v>44824</v>
      </c>
      <c r="E373" s="2" t="s">
        <v>932</v>
      </c>
      <c r="F373" s="10" t="s">
        <v>923</v>
      </c>
      <c r="G373" s="5">
        <v>1000</v>
      </c>
      <c r="H373" s="1" t="s">
        <v>244</v>
      </c>
      <c r="I373" s="2" t="s">
        <v>18</v>
      </c>
      <c r="J373" s="7"/>
      <c r="K373" s="5">
        <v>2000</v>
      </c>
      <c r="L373" s="19"/>
      <c r="M373" s="7"/>
      <c r="N373" s="7"/>
      <c r="O373" s="7"/>
      <c r="P373" s="7"/>
      <c r="Q373" s="7"/>
      <c r="R373" s="7"/>
      <c r="S373" s="7"/>
      <c r="T373" s="7"/>
      <c r="U373" s="7"/>
      <c r="V373" s="7"/>
      <c r="W373" s="7"/>
      <c r="X373" s="7"/>
      <c r="Y373" s="7"/>
      <c r="Z373" s="7"/>
      <c r="AA373" s="7"/>
      <c r="AB373" s="7"/>
      <c r="AC373" s="7"/>
      <c r="AD373" s="7"/>
      <c r="AE373" s="7"/>
      <c r="AF373" s="7"/>
      <c r="AG373" s="7"/>
      <c r="AH373" s="7"/>
      <c r="AI373" s="7"/>
    </row>
    <row r="374" spans="1:35" s="8" customFormat="1" ht="24.95" customHeight="1">
      <c r="A374" s="2">
        <v>368</v>
      </c>
      <c r="B374" s="13">
        <v>7969</v>
      </c>
      <c r="C374" s="2" t="s">
        <v>933</v>
      </c>
      <c r="D374" s="1">
        <v>44823</v>
      </c>
      <c r="E374" s="2" t="s">
        <v>934</v>
      </c>
      <c r="F374" s="10" t="s">
        <v>935</v>
      </c>
      <c r="G374" s="5">
        <v>7100</v>
      </c>
      <c r="H374" s="1" t="s">
        <v>244</v>
      </c>
      <c r="I374" s="2" t="s">
        <v>18</v>
      </c>
      <c r="J374" s="7"/>
      <c r="K374" s="5"/>
      <c r="L374" s="19"/>
      <c r="M374" s="7"/>
      <c r="N374" s="7"/>
      <c r="O374" s="7"/>
      <c r="P374" s="7"/>
      <c r="Q374" s="7"/>
      <c r="R374" s="7"/>
      <c r="S374" s="7"/>
      <c r="T374" s="7"/>
      <c r="U374" s="7"/>
      <c r="V374" s="7"/>
      <c r="W374" s="7"/>
      <c r="X374" s="7"/>
      <c r="Y374" s="7"/>
      <c r="Z374" s="7"/>
      <c r="AA374" s="7"/>
      <c r="AB374" s="7"/>
      <c r="AC374" s="7"/>
      <c r="AD374" s="7"/>
      <c r="AE374" s="7"/>
      <c r="AF374" s="7"/>
      <c r="AG374" s="7"/>
      <c r="AH374" s="7"/>
      <c r="AI374" s="7"/>
    </row>
    <row r="375" spans="1:35" s="8" customFormat="1" ht="24.95" customHeight="1">
      <c r="A375" s="2">
        <v>369</v>
      </c>
      <c r="B375" s="13">
        <v>7970</v>
      </c>
      <c r="C375" s="2" t="s">
        <v>936</v>
      </c>
      <c r="D375" s="1">
        <v>44823</v>
      </c>
      <c r="E375" s="2" t="s">
        <v>937</v>
      </c>
      <c r="F375" s="10" t="s">
        <v>923</v>
      </c>
      <c r="G375" s="5">
        <v>0</v>
      </c>
      <c r="H375" s="1" t="s">
        <v>244</v>
      </c>
      <c r="I375" s="2" t="s">
        <v>18</v>
      </c>
      <c r="J375" s="7"/>
      <c r="K375" s="5">
        <v>4300</v>
      </c>
      <c r="L375" s="19"/>
      <c r="M375" s="7"/>
      <c r="N375" s="7"/>
      <c r="O375" s="7"/>
      <c r="P375" s="7"/>
      <c r="Q375" s="7"/>
      <c r="R375" s="7"/>
      <c r="S375" s="7"/>
      <c r="T375" s="7"/>
      <c r="U375" s="7"/>
      <c r="V375" s="7"/>
      <c r="W375" s="7"/>
      <c r="X375" s="7"/>
      <c r="Y375" s="7"/>
      <c r="Z375" s="7"/>
      <c r="AA375" s="7"/>
      <c r="AB375" s="7"/>
      <c r="AC375" s="7"/>
      <c r="AD375" s="7"/>
      <c r="AE375" s="7"/>
      <c r="AF375" s="7"/>
      <c r="AG375" s="7"/>
      <c r="AH375" s="7"/>
      <c r="AI375" s="7"/>
    </row>
    <row r="376" spans="1:35" s="8" customFormat="1" ht="24.95" customHeight="1">
      <c r="A376" s="2">
        <v>370</v>
      </c>
      <c r="B376" s="13">
        <v>7971</v>
      </c>
      <c r="C376" s="2" t="s">
        <v>534</v>
      </c>
      <c r="D376" s="1">
        <v>44824</v>
      </c>
      <c r="E376" s="2" t="s">
        <v>938</v>
      </c>
      <c r="F376" s="10" t="s">
        <v>939</v>
      </c>
      <c r="G376" s="5">
        <v>3600</v>
      </c>
      <c r="H376" s="2" t="s">
        <v>30</v>
      </c>
      <c r="I376" s="2" t="s">
        <v>18</v>
      </c>
      <c r="J376" s="7"/>
      <c r="K376" s="5"/>
      <c r="L376" s="19"/>
      <c r="M376" s="7"/>
      <c r="N376" s="7"/>
      <c r="O376" s="7"/>
      <c r="P376" s="7"/>
      <c r="Q376" s="7"/>
      <c r="R376" s="7"/>
      <c r="S376" s="7"/>
      <c r="T376" s="7"/>
      <c r="U376" s="7"/>
      <c r="V376" s="7"/>
      <c r="W376" s="7"/>
      <c r="X376" s="7"/>
      <c r="Y376" s="7"/>
      <c r="Z376" s="7"/>
      <c r="AA376" s="7"/>
      <c r="AB376" s="7"/>
      <c r="AC376" s="7"/>
      <c r="AD376" s="7"/>
      <c r="AE376" s="7"/>
      <c r="AF376" s="7"/>
      <c r="AG376" s="7"/>
      <c r="AH376" s="7"/>
      <c r="AI376" s="7"/>
    </row>
    <row r="377" spans="1:35" s="8" customFormat="1" ht="24.95" customHeight="1">
      <c r="A377" s="2">
        <v>371</v>
      </c>
      <c r="B377" s="13">
        <v>7972</v>
      </c>
      <c r="C377" s="2" t="s">
        <v>72</v>
      </c>
      <c r="D377" s="1">
        <v>44821</v>
      </c>
      <c r="E377" s="2" t="s">
        <v>940</v>
      </c>
      <c r="F377" s="10" t="s">
        <v>941</v>
      </c>
      <c r="G377" s="5">
        <v>0</v>
      </c>
      <c r="H377" s="2" t="s">
        <v>474</v>
      </c>
      <c r="I377" s="2" t="s">
        <v>18</v>
      </c>
      <c r="J377" s="7"/>
      <c r="K377" s="5"/>
      <c r="L377" s="19"/>
      <c r="M377" s="7"/>
      <c r="N377" s="7"/>
      <c r="O377" s="7"/>
      <c r="P377" s="7"/>
      <c r="Q377" s="7"/>
      <c r="R377" s="7"/>
      <c r="S377" s="7"/>
      <c r="T377" s="7"/>
      <c r="U377" s="7"/>
      <c r="V377" s="7"/>
      <c r="W377" s="7"/>
      <c r="X377" s="7"/>
      <c r="Y377" s="7"/>
      <c r="Z377" s="7"/>
      <c r="AA377" s="7"/>
      <c r="AB377" s="7"/>
      <c r="AC377" s="7"/>
      <c r="AD377" s="7"/>
      <c r="AE377" s="7"/>
      <c r="AF377" s="7"/>
      <c r="AG377" s="7"/>
      <c r="AH377" s="7"/>
      <c r="AI377" s="7"/>
    </row>
    <row r="378" spans="1:35" s="8" customFormat="1" ht="24.95" customHeight="1">
      <c r="A378" s="2">
        <v>372</v>
      </c>
      <c r="B378" s="13">
        <v>7973</v>
      </c>
      <c r="C378" s="2" t="s">
        <v>942</v>
      </c>
      <c r="D378" s="1">
        <v>44821</v>
      </c>
      <c r="E378" s="2" t="s">
        <v>940</v>
      </c>
      <c r="F378" s="10" t="s">
        <v>941</v>
      </c>
      <c r="G378" s="5">
        <v>0</v>
      </c>
      <c r="H378" s="2" t="s">
        <v>474</v>
      </c>
      <c r="I378" s="2" t="s">
        <v>18</v>
      </c>
      <c r="J378" s="7"/>
      <c r="K378" s="5"/>
      <c r="L378" s="19"/>
      <c r="M378" s="7"/>
      <c r="N378" s="7"/>
      <c r="O378" s="7"/>
      <c r="P378" s="7"/>
      <c r="Q378" s="7"/>
      <c r="R378" s="7"/>
      <c r="S378" s="7"/>
      <c r="T378" s="7"/>
      <c r="U378" s="7"/>
      <c r="V378" s="7"/>
      <c r="W378" s="7"/>
      <c r="X378" s="7"/>
      <c r="Y378" s="7"/>
      <c r="Z378" s="7"/>
      <c r="AA378" s="7"/>
      <c r="AB378" s="7"/>
      <c r="AC378" s="7"/>
      <c r="AD378" s="7"/>
      <c r="AE378" s="7"/>
      <c r="AF378" s="7"/>
      <c r="AG378" s="7"/>
      <c r="AH378" s="7"/>
      <c r="AI378" s="7"/>
    </row>
    <row r="379" spans="1:35" s="8" customFormat="1" ht="24.95" customHeight="1">
      <c r="A379" s="2">
        <v>373</v>
      </c>
      <c r="B379" s="13">
        <v>7974</v>
      </c>
      <c r="C379" s="2" t="s">
        <v>943</v>
      </c>
      <c r="D379" s="1">
        <v>45186</v>
      </c>
      <c r="E379" s="2" t="s">
        <v>940</v>
      </c>
      <c r="F379" s="10" t="s">
        <v>941</v>
      </c>
      <c r="G379" s="5">
        <v>10817.3</v>
      </c>
      <c r="H379" s="2" t="s">
        <v>474</v>
      </c>
      <c r="I379" s="2" t="s">
        <v>18</v>
      </c>
      <c r="J379" s="7"/>
      <c r="K379" s="5">
        <v>36200</v>
      </c>
      <c r="L379" s="19"/>
      <c r="M379" s="7"/>
      <c r="N379" s="7"/>
      <c r="O379" s="7"/>
      <c r="P379" s="7"/>
      <c r="Q379" s="7"/>
      <c r="R379" s="7"/>
      <c r="S379" s="7"/>
      <c r="T379" s="7"/>
      <c r="U379" s="7"/>
      <c r="V379" s="7"/>
      <c r="W379" s="7"/>
      <c r="X379" s="7"/>
      <c r="Y379" s="7"/>
      <c r="Z379" s="7"/>
      <c r="AA379" s="7"/>
      <c r="AB379" s="7"/>
      <c r="AC379" s="7"/>
      <c r="AD379" s="7"/>
      <c r="AE379" s="7"/>
      <c r="AF379" s="7"/>
      <c r="AG379" s="7"/>
      <c r="AH379" s="7"/>
      <c r="AI379" s="7"/>
    </row>
    <row r="380" spans="1:35" s="8" customFormat="1" ht="24.95" customHeight="1">
      <c r="A380" s="2">
        <v>374</v>
      </c>
      <c r="B380" s="13">
        <v>7975</v>
      </c>
      <c r="C380" s="2" t="s">
        <v>944</v>
      </c>
      <c r="D380" s="1">
        <v>44823</v>
      </c>
      <c r="E380" s="2" t="s">
        <v>945</v>
      </c>
      <c r="F380" s="10" t="s">
        <v>946</v>
      </c>
      <c r="G380" s="5">
        <v>0</v>
      </c>
      <c r="H380" s="2" t="s">
        <v>297</v>
      </c>
      <c r="I380" s="2" t="s">
        <v>18</v>
      </c>
      <c r="J380" s="7"/>
      <c r="K380" s="5">
        <v>8000</v>
      </c>
      <c r="L380" s="19"/>
      <c r="M380" s="7"/>
      <c r="N380" s="7"/>
      <c r="O380" s="7"/>
      <c r="P380" s="7"/>
      <c r="Q380" s="7"/>
      <c r="R380" s="7"/>
      <c r="S380" s="7"/>
      <c r="T380" s="7"/>
      <c r="U380" s="7"/>
      <c r="V380" s="7"/>
      <c r="W380" s="7"/>
      <c r="X380" s="7"/>
      <c r="Y380" s="7"/>
      <c r="Z380" s="7"/>
      <c r="AA380" s="7"/>
      <c r="AB380" s="7"/>
      <c r="AC380" s="7"/>
      <c r="AD380" s="7"/>
      <c r="AE380" s="7"/>
      <c r="AF380" s="7"/>
      <c r="AG380" s="7"/>
      <c r="AH380" s="7"/>
      <c r="AI380" s="7"/>
    </row>
    <row r="381" spans="1:35" s="8" customFormat="1" ht="24.95" customHeight="1">
      <c r="A381" s="2">
        <v>375</v>
      </c>
      <c r="B381" s="13">
        <v>7976</v>
      </c>
      <c r="C381" s="2" t="s">
        <v>947</v>
      </c>
      <c r="D381" s="1">
        <v>44797</v>
      </c>
      <c r="E381" s="2" t="s">
        <v>948</v>
      </c>
      <c r="F381" s="10" t="s">
        <v>949</v>
      </c>
      <c r="G381" s="5">
        <v>11264.6</v>
      </c>
      <c r="H381" s="2" t="s">
        <v>950</v>
      </c>
      <c r="I381" s="2" t="s">
        <v>18</v>
      </c>
      <c r="J381" s="7"/>
      <c r="K381" s="5"/>
      <c r="L381" s="19"/>
      <c r="M381" s="7"/>
      <c r="N381" s="7"/>
      <c r="O381" s="7"/>
      <c r="P381" s="7"/>
      <c r="Q381" s="7"/>
      <c r="R381" s="7"/>
      <c r="S381" s="7"/>
      <c r="T381" s="7"/>
      <c r="U381" s="7"/>
      <c r="V381" s="7"/>
      <c r="W381" s="7"/>
      <c r="X381" s="7"/>
      <c r="Y381" s="7"/>
      <c r="Z381" s="7"/>
      <c r="AA381" s="7"/>
      <c r="AB381" s="7"/>
      <c r="AC381" s="7"/>
      <c r="AD381" s="7"/>
      <c r="AE381" s="7"/>
      <c r="AF381" s="7"/>
      <c r="AG381" s="7"/>
      <c r="AH381" s="7"/>
      <c r="AI381" s="7"/>
    </row>
    <row r="382" spans="1:35" s="8" customFormat="1" ht="24.95" customHeight="1">
      <c r="A382" s="2">
        <v>376</v>
      </c>
      <c r="B382" s="13">
        <v>7977</v>
      </c>
      <c r="C382" s="2" t="s">
        <v>951</v>
      </c>
      <c r="D382" s="1">
        <v>44832</v>
      </c>
      <c r="E382" s="2" t="s">
        <v>952</v>
      </c>
      <c r="F382" s="10" t="s">
        <v>953</v>
      </c>
      <c r="G382" s="5">
        <v>0</v>
      </c>
      <c r="H382" s="1" t="s">
        <v>244</v>
      </c>
      <c r="I382" s="2" t="s">
        <v>18</v>
      </c>
      <c r="J382" s="7"/>
      <c r="K382" s="5">
        <v>1600</v>
      </c>
      <c r="L382" s="19"/>
      <c r="M382" s="7"/>
      <c r="N382" s="7"/>
      <c r="O382" s="7"/>
      <c r="P382" s="7"/>
      <c r="Q382" s="7"/>
      <c r="R382" s="7"/>
      <c r="S382" s="7"/>
      <c r="T382" s="7"/>
      <c r="U382" s="7"/>
      <c r="V382" s="7"/>
      <c r="W382" s="7"/>
      <c r="X382" s="7"/>
      <c r="Y382" s="7"/>
      <c r="Z382" s="7"/>
      <c r="AA382" s="7"/>
      <c r="AB382" s="7"/>
      <c r="AC382" s="7"/>
      <c r="AD382" s="7"/>
      <c r="AE382" s="7"/>
      <c r="AF382" s="7"/>
      <c r="AG382" s="7"/>
      <c r="AH382" s="7"/>
      <c r="AI382" s="7"/>
    </row>
    <row r="383" spans="1:35" s="8" customFormat="1" ht="24.95" customHeight="1">
      <c r="A383" s="2">
        <v>377</v>
      </c>
      <c r="B383" s="13">
        <v>7978</v>
      </c>
      <c r="C383" s="12" t="s">
        <v>954</v>
      </c>
      <c r="D383" s="11">
        <v>44830</v>
      </c>
      <c r="E383" s="12" t="s">
        <v>955</v>
      </c>
      <c r="F383" s="10" t="s">
        <v>956</v>
      </c>
      <c r="G383" s="5">
        <v>0</v>
      </c>
      <c r="H383" s="2" t="s">
        <v>148</v>
      </c>
      <c r="I383" s="2" t="s">
        <v>18</v>
      </c>
      <c r="J383" s="7"/>
      <c r="K383" s="5">
        <v>20000</v>
      </c>
      <c r="L383" s="19"/>
      <c r="M383" s="7"/>
      <c r="N383" s="7"/>
      <c r="O383" s="7"/>
      <c r="P383" s="7"/>
      <c r="Q383" s="7"/>
      <c r="R383" s="7"/>
      <c r="S383" s="7"/>
      <c r="T383" s="7"/>
      <c r="U383" s="7"/>
      <c r="V383" s="7"/>
      <c r="W383" s="7"/>
      <c r="X383" s="7"/>
      <c r="Y383" s="7"/>
      <c r="Z383" s="7"/>
      <c r="AA383" s="7"/>
      <c r="AB383" s="7"/>
      <c r="AC383" s="7"/>
      <c r="AD383" s="7"/>
      <c r="AE383" s="7"/>
      <c r="AF383" s="7"/>
      <c r="AG383" s="7"/>
      <c r="AH383" s="7"/>
      <c r="AI383" s="7"/>
    </row>
    <row r="384" spans="1:35" s="8" customFormat="1" ht="24.95" customHeight="1">
      <c r="A384" s="2">
        <v>378</v>
      </c>
      <c r="B384" s="13">
        <v>7981</v>
      </c>
      <c r="C384" s="2" t="s">
        <v>957</v>
      </c>
      <c r="D384" s="1">
        <v>44824</v>
      </c>
      <c r="E384" s="2" t="s">
        <v>958</v>
      </c>
      <c r="F384" s="10" t="s">
        <v>959</v>
      </c>
      <c r="G384" s="5">
        <v>6650.01</v>
      </c>
      <c r="H384" s="2" t="s">
        <v>55</v>
      </c>
      <c r="I384" s="2" t="s">
        <v>18</v>
      </c>
      <c r="J384" s="7"/>
      <c r="K384" s="5"/>
      <c r="L384" s="19"/>
      <c r="M384" s="7"/>
      <c r="N384" s="7"/>
      <c r="O384" s="7"/>
      <c r="P384" s="7"/>
      <c r="Q384" s="7"/>
      <c r="R384" s="7"/>
      <c r="S384" s="7"/>
      <c r="T384" s="7"/>
      <c r="U384" s="7"/>
      <c r="V384" s="7"/>
      <c r="W384" s="7"/>
      <c r="X384" s="7"/>
      <c r="Y384" s="7"/>
      <c r="Z384" s="7"/>
      <c r="AA384" s="7"/>
      <c r="AB384" s="7"/>
      <c r="AC384" s="7"/>
      <c r="AD384" s="7"/>
      <c r="AE384" s="7"/>
      <c r="AF384" s="7"/>
      <c r="AG384" s="7"/>
      <c r="AH384" s="7"/>
      <c r="AI384" s="7"/>
    </row>
    <row r="385" spans="1:35" s="8" customFormat="1" ht="24.95" customHeight="1">
      <c r="A385" s="2">
        <v>379</v>
      </c>
      <c r="B385" s="13">
        <v>7983</v>
      </c>
      <c r="C385" s="2" t="s">
        <v>960</v>
      </c>
      <c r="D385" s="1">
        <v>44834</v>
      </c>
      <c r="E385" s="2" t="s">
        <v>915</v>
      </c>
      <c r="F385" s="10" t="s">
        <v>961</v>
      </c>
      <c r="G385" s="5">
        <v>4717.2</v>
      </c>
      <c r="H385" s="1" t="s">
        <v>244</v>
      </c>
      <c r="I385" s="2" t="s">
        <v>18</v>
      </c>
      <c r="J385" s="7"/>
      <c r="K385" s="5"/>
      <c r="L385" s="19"/>
      <c r="M385" s="7"/>
      <c r="N385" s="7"/>
      <c r="O385" s="7"/>
      <c r="P385" s="7"/>
      <c r="Q385" s="7"/>
      <c r="R385" s="7"/>
      <c r="S385" s="7"/>
      <c r="T385" s="7"/>
      <c r="U385" s="7"/>
      <c r="V385" s="7"/>
      <c r="W385" s="7"/>
      <c r="X385" s="7"/>
      <c r="Y385" s="7"/>
      <c r="Z385" s="7"/>
      <c r="AA385" s="7"/>
      <c r="AB385" s="7"/>
      <c r="AC385" s="7"/>
      <c r="AD385" s="7"/>
      <c r="AE385" s="7"/>
      <c r="AF385" s="7"/>
      <c r="AG385" s="7"/>
      <c r="AH385" s="7"/>
      <c r="AI385" s="7"/>
    </row>
    <row r="386" spans="1:35" s="8" customFormat="1" ht="24.95" customHeight="1">
      <c r="A386" s="2">
        <v>380</v>
      </c>
      <c r="B386" s="13">
        <v>7989</v>
      </c>
      <c r="C386" s="2" t="s">
        <v>962</v>
      </c>
      <c r="D386" s="1">
        <v>44844</v>
      </c>
      <c r="E386" s="2" t="s">
        <v>963</v>
      </c>
      <c r="F386" s="10" t="s">
        <v>964</v>
      </c>
      <c r="G386" s="5">
        <v>0</v>
      </c>
      <c r="H386" s="1" t="s">
        <v>244</v>
      </c>
      <c r="I386" s="2" t="s">
        <v>18</v>
      </c>
      <c r="J386" s="7"/>
      <c r="K386" s="5">
        <v>1500</v>
      </c>
      <c r="L386" s="19"/>
      <c r="M386" s="7"/>
      <c r="N386" s="7"/>
      <c r="O386" s="7"/>
      <c r="P386" s="7"/>
      <c r="Q386" s="7"/>
      <c r="R386" s="7"/>
      <c r="S386" s="7"/>
      <c r="T386" s="7"/>
      <c r="U386" s="7"/>
      <c r="V386" s="7"/>
      <c r="W386" s="7"/>
      <c r="X386" s="7"/>
      <c r="Y386" s="7"/>
      <c r="Z386" s="7"/>
      <c r="AA386" s="7"/>
      <c r="AB386" s="7"/>
      <c r="AC386" s="7"/>
      <c r="AD386" s="7"/>
      <c r="AE386" s="7"/>
      <c r="AF386" s="7"/>
      <c r="AG386" s="7"/>
      <c r="AH386" s="7"/>
      <c r="AI386" s="7"/>
    </row>
    <row r="387" spans="1:35" s="8" customFormat="1" ht="24.95" customHeight="1">
      <c r="A387" s="2">
        <v>381</v>
      </c>
      <c r="B387" s="13">
        <v>7990</v>
      </c>
      <c r="C387" s="2" t="s">
        <v>537</v>
      </c>
      <c r="D387" s="1">
        <v>44830</v>
      </c>
      <c r="E387" s="2" t="s">
        <v>965</v>
      </c>
      <c r="F387" s="10" t="s">
        <v>966</v>
      </c>
      <c r="G387" s="5">
        <v>0</v>
      </c>
      <c r="H387" s="1" t="s">
        <v>244</v>
      </c>
      <c r="I387" s="2" t="s">
        <v>18</v>
      </c>
      <c r="J387" s="7"/>
      <c r="K387" s="5">
        <v>4900</v>
      </c>
      <c r="L387" s="19"/>
      <c r="M387" s="7"/>
      <c r="N387" s="7"/>
      <c r="O387" s="7"/>
      <c r="P387" s="7"/>
      <c r="Q387" s="7"/>
      <c r="R387" s="7"/>
      <c r="S387" s="7"/>
      <c r="T387" s="7"/>
      <c r="U387" s="7"/>
      <c r="V387" s="7"/>
      <c r="W387" s="7"/>
      <c r="X387" s="7"/>
      <c r="Y387" s="7"/>
      <c r="Z387" s="7"/>
      <c r="AA387" s="7"/>
      <c r="AB387" s="7"/>
      <c r="AC387" s="7"/>
      <c r="AD387" s="7"/>
      <c r="AE387" s="7"/>
      <c r="AF387" s="7"/>
      <c r="AG387" s="7"/>
      <c r="AH387" s="7"/>
      <c r="AI387" s="7"/>
    </row>
    <row r="388" spans="1:35" s="8" customFormat="1" ht="24.95" customHeight="1">
      <c r="A388" s="2">
        <v>382</v>
      </c>
      <c r="B388" s="13">
        <v>7992</v>
      </c>
      <c r="C388" s="2" t="s">
        <v>841</v>
      </c>
      <c r="D388" s="1">
        <v>44830</v>
      </c>
      <c r="E388" s="2" t="s">
        <v>967</v>
      </c>
      <c r="F388" s="10" t="s">
        <v>968</v>
      </c>
      <c r="G388" s="5">
        <v>16000</v>
      </c>
      <c r="H388" s="2" t="s">
        <v>969</v>
      </c>
      <c r="I388" s="2" t="s">
        <v>18</v>
      </c>
      <c r="J388" s="7"/>
      <c r="K388" s="5"/>
      <c r="L388" s="19"/>
      <c r="M388" s="7"/>
      <c r="N388" s="7"/>
      <c r="O388" s="7"/>
      <c r="P388" s="7"/>
      <c r="Q388" s="7"/>
      <c r="R388" s="7"/>
      <c r="S388" s="7"/>
      <c r="T388" s="7"/>
      <c r="U388" s="7"/>
      <c r="V388" s="7"/>
      <c r="W388" s="7"/>
      <c r="X388" s="7"/>
      <c r="Y388" s="7"/>
      <c r="Z388" s="7"/>
      <c r="AA388" s="7"/>
      <c r="AB388" s="7"/>
      <c r="AC388" s="7"/>
      <c r="AD388" s="7"/>
      <c r="AE388" s="7"/>
      <c r="AF388" s="7"/>
      <c r="AG388" s="7"/>
      <c r="AH388" s="7"/>
      <c r="AI388" s="7"/>
    </row>
    <row r="389" spans="1:35" s="8" customFormat="1" ht="24.95" customHeight="1">
      <c r="A389" s="2">
        <v>383</v>
      </c>
      <c r="B389" s="13">
        <v>7993</v>
      </c>
      <c r="C389" s="2" t="s">
        <v>970</v>
      </c>
      <c r="D389" s="1">
        <v>44839</v>
      </c>
      <c r="E389" s="2" t="s">
        <v>971</v>
      </c>
      <c r="F389" s="10" t="s">
        <v>972</v>
      </c>
      <c r="G389" s="5">
        <v>4717.2</v>
      </c>
      <c r="H389" s="1" t="s">
        <v>244</v>
      </c>
      <c r="I389" s="2" t="s">
        <v>18</v>
      </c>
      <c r="J389" s="7"/>
      <c r="K389" s="5"/>
      <c r="L389" s="19"/>
      <c r="M389" s="7"/>
      <c r="N389" s="7"/>
      <c r="O389" s="7"/>
      <c r="P389" s="7"/>
      <c r="Q389" s="7"/>
      <c r="R389" s="7"/>
      <c r="S389" s="7"/>
      <c r="T389" s="7"/>
      <c r="U389" s="7"/>
      <c r="V389" s="7"/>
      <c r="W389" s="7"/>
      <c r="X389" s="7"/>
      <c r="Y389" s="7"/>
      <c r="Z389" s="7"/>
      <c r="AA389" s="7"/>
      <c r="AB389" s="7"/>
      <c r="AC389" s="7"/>
      <c r="AD389" s="7"/>
      <c r="AE389" s="7"/>
      <c r="AF389" s="7"/>
      <c r="AG389" s="7"/>
      <c r="AH389" s="7"/>
      <c r="AI389" s="7"/>
    </row>
    <row r="390" spans="1:35" s="8" customFormat="1" ht="24.95" customHeight="1">
      <c r="A390" s="2">
        <v>384</v>
      </c>
      <c r="B390" s="13">
        <v>7994</v>
      </c>
      <c r="C390" s="2" t="s">
        <v>973</v>
      </c>
      <c r="D390" s="1">
        <v>44851</v>
      </c>
      <c r="E390" s="2" t="s">
        <v>974</v>
      </c>
      <c r="F390" s="10" t="s">
        <v>975</v>
      </c>
      <c r="G390" s="5">
        <v>0</v>
      </c>
      <c r="H390" s="2" t="s">
        <v>930</v>
      </c>
      <c r="I390" s="2" t="s">
        <v>18</v>
      </c>
      <c r="J390" s="7"/>
      <c r="K390" s="5">
        <v>17000</v>
      </c>
      <c r="L390" s="19"/>
      <c r="M390" s="7"/>
      <c r="N390" s="7"/>
      <c r="O390" s="7"/>
      <c r="P390" s="7"/>
      <c r="Q390" s="7"/>
      <c r="R390" s="7"/>
      <c r="S390" s="7"/>
      <c r="T390" s="7"/>
      <c r="U390" s="7"/>
      <c r="V390" s="7"/>
      <c r="W390" s="7"/>
      <c r="X390" s="7"/>
      <c r="Y390" s="7"/>
      <c r="Z390" s="7"/>
      <c r="AA390" s="7"/>
      <c r="AB390" s="7"/>
      <c r="AC390" s="7"/>
      <c r="AD390" s="7"/>
      <c r="AE390" s="7"/>
      <c r="AF390" s="7"/>
      <c r="AG390" s="7"/>
      <c r="AH390" s="7"/>
      <c r="AI390" s="7"/>
    </row>
    <row r="391" spans="1:35" s="8" customFormat="1" ht="24.95" customHeight="1">
      <c r="A391" s="2">
        <v>385</v>
      </c>
      <c r="B391" s="13">
        <v>7995</v>
      </c>
      <c r="C391" s="2" t="s">
        <v>976</v>
      </c>
      <c r="D391" s="1">
        <v>44844</v>
      </c>
      <c r="E391" s="2" t="s">
        <v>977</v>
      </c>
      <c r="F391" s="10" t="s">
        <v>978</v>
      </c>
      <c r="G391" s="5">
        <v>5000</v>
      </c>
      <c r="H391" s="2" t="s">
        <v>930</v>
      </c>
      <c r="I391" s="2" t="s">
        <v>18</v>
      </c>
      <c r="J391" s="7"/>
      <c r="K391" s="5">
        <v>30000</v>
      </c>
      <c r="L391" s="19"/>
      <c r="M391" s="7"/>
      <c r="N391" s="7"/>
      <c r="O391" s="7"/>
      <c r="P391" s="7"/>
      <c r="Q391" s="7"/>
      <c r="R391" s="7"/>
      <c r="S391" s="7"/>
      <c r="T391" s="7"/>
      <c r="U391" s="7"/>
      <c r="V391" s="7"/>
      <c r="W391" s="7"/>
      <c r="X391" s="7"/>
      <c r="Y391" s="7"/>
      <c r="Z391" s="7"/>
      <c r="AA391" s="7"/>
      <c r="AB391" s="7"/>
      <c r="AC391" s="7"/>
      <c r="AD391" s="7"/>
      <c r="AE391" s="7"/>
      <c r="AF391" s="7"/>
      <c r="AG391" s="7"/>
      <c r="AH391" s="7"/>
      <c r="AI391" s="7"/>
    </row>
    <row r="392" spans="1:35" s="8" customFormat="1" ht="24.95" customHeight="1">
      <c r="A392" s="2">
        <v>386</v>
      </c>
      <c r="B392" s="13">
        <v>7998</v>
      </c>
      <c r="C392" s="2" t="s">
        <v>979</v>
      </c>
      <c r="D392" s="1">
        <v>44804</v>
      </c>
      <c r="E392" s="2" t="s">
        <v>980</v>
      </c>
      <c r="F392" s="10" t="s">
        <v>981</v>
      </c>
      <c r="G392" s="5">
        <v>0</v>
      </c>
      <c r="H392" s="1" t="s">
        <v>244</v>
      </c>
      <c r="I392" s="2" t="s">
        <v>18</v>
      </c>
      <c r="J392" s="7"/>
      <c r="K392" s="5">
        <v>2000</v>
      </c>
      <c r="L392" s="19"/>
      <c r="M392" s="7"/>
      <c r="N392" s="7"/>
      <c r="O392" s="7"/>
      <c r="P392" s="7"/>
      <c r="Q392" s="7"/>
      <c r="R392" s="7"/>
      <c r="S392" s="7"/>
      <c r="T392" s="7"/>
      <c r="U392" s="7"/>
      <c r="V392" s="7"/>
      <c r="W392" s="7"/>
      <c r="X392" s="7"/>
      <c r="Y392" s="7"/>
      <c r="Z392" s="7"/>
      <c r="AA392" s="7"/>
      <c r="AB392" s="7"/>
      <c r="AC392" s="7"/>
      <c r="AD392" s="7"/>
      <c r="AE392" s="7"/>
      <c r="AF392" s="7"/>
      <c r="AG392" s="7"/>
      <c r="AH392" s="7"/>
      <c r="AI392" s="7"/>
    </row>
    <row r="393" spans="1:35" s="8" customFormat="1" ht="24.95" customHeight="1">
      <c r="A393" s="2">
        <v>387</v>
      </c>
      <c r="B393" s="13">
        <v>7999</v>
      </c>
      <c r="C393" s="2" t="s">
        <v>118</v>
      </c>
      <c r="D393" s="1">
        <v>44820</v>
      </c>
      <c r="E393" s="2" t="s">
        <v>982</v>
      </c>
      <c r="F393" s="10" t="s">
        <v>983</v>
      </c>
      <c r="G393" s="5">
        <v>0</v>
      </c>
      <c r="H393" s="1" t="s">
        <v>244</v>
      </c>
      <c r="I393" s="2" t="s">
        <v>18</v>
      </c>
      <c r="J393" s="7"/>
      <c r="K393" s="5">
        <v>11800</v>
      </c>
      <c r="L393" s="19"/>
      <c r="M393" s="7"/>
      <c r="N393" s="7"/>
      <c r="O393" s="7"/>
      <c r="P393" s="7"/>
      <c r="Q393" s="7"/>
      <c r="R393" s="7"/>
      <c r="S393" s="7"/>
      <c r="T393" s="7"/>
      <c r="U393" s="7"/>
      <c r="V393" s="7"/>
      <c r="W393" s="7"/>
      <c r="X393" s="7"/>
      <c r="Y393" s="7"/>
      <c r="Z393" s="7"/>
      <c r="AA393" s="7"/>
      <c r="AB393" s="7"/>
      <c r="AC393" s="7"/>
      <c r="AD393" s="7"/>
      <c r="AE393" s="7"/>
      <c r="AF393" s="7"/>
      <c r="AG393" s="7"/>
      <c r="AH393" s="7"/>
      <c r="AI393" s="7"/>
    </row>
    <row r="394" spans="1:35" s="8" customFormat="1" ht="24.95" customHeight="1">
      <c r="A394" s="2">
        <v>388</v>
      </c>
      <c r="B394" s="13">
        <v>7999</v>
      </c>
      <c r="C394" s="2" t="s">
        <v>655</v>
      </c>
      <c r="D394" s="1">
        <v>44835</v>
      </c>
      <c r="E394" s="2" t="s">
        <v>984</v>
      </c>
      <c r="F394" s="10" t="s">
        <v>964</v>
      </c>
      <c r="G394" s="5">
        <v>3300</v>
      </c>
      <c r="H394" s="2" t="s">
        <v>930</v>
      </c>
      <c r="I394" s="2" t="s">
        <v>18</v>
      </c>
      <c r="J394" s="7"/>
      <c r="K394" s="5">
        <v>8500</v>
      </c>
      <c r="L394" s="19"/>
      <c r="M394" s="7"/>
      <c r="N394" s="7"/>
      <c r="O394" s="7"/>
      <c r="P394" s="7"/>
      <c r="Q394" s="7"/>
      <c r="R394" s="7"/>
      <c r="S394" s="7"/>
      <c r="T394" s="7"/>
      <c r="U394" s="7"/>
      <c r="V394" s="7"/>
      <c r="W394" s="7"/>
      <c r="X394" s="7"/>
      <c r="Y394" s="7"/>
      <c r="Z394" s="7"/>
      <c r="AA394" s="7"/>
      <c r="AB394" s="7"/>
      <c r="AC394" s="7"/>
      <c r="AD394" s="7"/>
      <c r="AE394" s="7"/>
      <c r="AF394" s="7"/>
      <c r="AG394" s="7"/>
      <c r="AH394" s="7"/>
      <c r="AI394" s="7"/>
    </row>
    <row r="395" spans="1:35" s="8" customFormat="1" ht="24.95" customHeight="1">
      <c r="A395" s="2">
        <v>389</v>
      </c>
      <c r="B395" s="13">
        <v>8000</v>
      </c>
      <c r="C395" s="2" t="s">
        <v>205</v>
      </c>
      <c r="D395" s="1">
        <v>44784</v>
      </c>
      <c r="E395" s="2" t="s">
        <v>985</v>
      </c>
      <c r="F395" s="10" t="s">
        <v>986</v>
      </c>
      <c r="G395" s="5">
        <v>0</v>
      </c>
      <c r="H395" s="2" t="s">
        <v>930</v>
      </c>
      <c r="I395" s="2" t="s">
        <v>18</v>
      </c>
      <c r="J395" s="7"/>
      <c r="K395" s="5">
        <v>24350</v>
      </c>
      <c r="L395" s="19"/>
      <c r="M395" s="7"/>
      <c r="N395" s="7"/>
      <c r="O395" s="7"/>
      <c r="P395" s="7"/>
      <c r="Q395" s="7"/>
      <c r="R395" s="7"/>
      <c r="S395" s="7"/>
      <c r="T395" s="7"/>
      <c r="U395" s="7"/>
      <c r="V395" s="7"/>
      <c r="W395" s="7"/>
      <c r="X395" s="7"/>
      <c r="Y395" s="7"/>
      <c r="Z395" s="7"/>
      <c r="AA395" s="7"/>
      <c r="AB395" s="7"/>
      <c r="AC395" s="7"/>
      <c r="AD395" s="7"/>
      <c r="AE395" s="7"/>
      <c r="AF395" s="7"/>
      <c r="AG395" s="7"/>
      <c r="AH395" s="7"/>
      <c r="AI395" s="7"/>
    </row>
    <row r="396" spans="1:35" s="8" customFormat="1" ht="24.95" customHeight="1">
      <c r="A396" s="2">
        <v>390</v>
      </c>
      <c r="B396" s="13">
        <v>8001</v>
      </c>
      <c r="C396" s="2" t="s">
        <v>987</v>
      </c>
      <c r="D396" s="1">
        <v>44834</v>
      </c>
      <c r="E396" s="2" t="s">
        <v>988</v>
      </c>
      <c r="F396" s="10" t="s">
        <v>989</v>
      </c>
      <c r="G396" s="5">
        <v>3207.07</v>
      </c>
      <c r="H396" s="2" t="s">
        <v>86</v>
      </c>
      <c r="I396" s="2" t="s">
        <v>18</v>
      </c>
      <c r="J396" s="7"/>
      <c r="K396" s="5"/>
      <c r="L396" s="19"/>
      <c r="M396" s="7"/>
      <c r="N396" s="7"/>
      <c r="O396" s="7"/>
      <c r="P396" s="7"/>
      <c r="Q396" s="7"/>
      <c r="R396" s="7"/>
      <c r="S396" s="7"/>
      <c r="T396" s="7"/>
      <c r="U396" s="7"/>
      <c r="V396" s="7"/>
      <c r="W396" s="7"/>
      <c r="X396" s="7"/>
      <c r="Y396" s="7"/>
      <c r="Z396" s="7"/>
      <c r="AA396" s="7"/>
      <c r="AB396" s="7"/>
      <c r="AC396" s="7"/>
      <c r="AD396" s="7"/>
      <c r="AE396" s="7"/>
      <c r="AF396" s="7"/>
      <c r="AG396" s="7"/>
      <c r="AH396" s="7"/>
      <c r="AI396" s="7"/>
    </row>
    <row r="397" spans="1:35" s="8" customFormat="1" ht="24.95" customHeight="1">
      <c r="A397" s="2">
        <v>391</v>
      </c>
      <c r="B397" s="13">
        <v>8002</v>
      </c>
      <c r="C397" s="2" t="s">
        <v>451</v>
      </c>
      <c r="D397" s="1">
        <v>44839</v>
      </c>
      <c r="E397" s="2" t="s">
        <v>990</v>
      </c>
      <c r="F397" s="10" t="s">
        <v>991</v>
      </c>
      <c r="G397" s="5">
        <v>2000</v>
      </c>
      <c r="H397" s="1" t="s">
        <v>244</v>
      </c>
      <c r="I397" s="2" t="s">
        <v>18</v>
      </c>
      <c r="J397" s="7"/>
      <c r="K397" s="5"/>
      <c r="L397" s="19"/>
      <c r="M397" s="7"/>
      <c r="N397" s="7"/>
      <c r="O397" s="7"/>
      <c r="P397" s="7"/>
      <c r="Q397" s="7"/>
      <c r="R397" s="7"/>
      <c r="S397" s="7"/>
      <c r="T397" s="7"/>
      <c r="U397" s="7"/>
      <c r="V397" s="7"/>
      <c r="W397" s="7"/>
      <c r="X397" s="7"/>
      <c r="Y397" s="7"/>
      <c r="Z397" s="7"/>
      <c r="AA397" s="7"/>
      <c r="AB397" s="7"/>
      <c r="AC397" s="7"/>
      <c r="AD397" s="7"/>
      <c r="AE397" s="7"/>
      <c r="AF397" s="7"/>
      <c r="AG397" s="7"/>
      <c r="AH397" s="7"/>
      <c r="AI397" s="7"/>
    </row>
    <row r="398" spans="1:35" s="8" customFormat="1" ht="24.95" customHeight="1">
      <c r="A398" s="2">
        <v>392</v>
      </c>
      <c r="B398" s="13">
        <v>8003</v>
      </c>
      <c r="C398" s="2" t="s">
        <v>992</v>
      </c>
      <c r="D398" s="1">
        <v>44834</v>
      </c>
      <c r="E398" s="2" t="s">
        <v>993</v>
      </c>
      <c r="F398" s="10" t="s">
        <v>994</v>
      </c>
      <c r="G398" s="5">
        <v>8000</v>
      </c>
      <c r="H398" s="1" t="s">
        <v>244</v>
      </c>
      <c r="I398" s="2" t="s">
        <v>18</v>
      </c>
      <c r="J398" s="7"/>
      <c r="K398" s="5"/>
      <c r="L398" s="19"/>
      <c r="M398" s="7"/>
      <c r="N398" s="7"/>
      <c r="O398" s="7"/>
      <c r="P398" s="7"/>
      <c r="Q398" s="7"/>
      <c r="R398" s="7"/>
      <c r="S398" s="7"/>
      <c r="T398" s="7"/>
      <c r="U398" s="7"/>
      <c r="V398" s="7"/>
      <c r="W398" s="7"/>
      <c r="X398" s="7"/>
      <c r="Y398" s="7"/>
      <c r="Z398" s="7"/>
      <c r="AA398" s="7"/>
      <c r="AB398" s="7"/>
      <c r="AC398" s="7"/>
      <c r="AD398" s="7"/>
      <c r="AE398" s="7"/>
      <c r="AF398" s="7"/>
      <c r="AG398" s="7"/>
      <c r="AH398" s="7"/>
      <c r="AI398" s="7"/>
    </row>
    <row r="399" spans="1:35" s="8" customFormat="1" ht="24.95" customHeight="1">
      <c r="A399" s="2">
        <v>393</v>
      </c>
      <c r="B399" s="13">
        <v>8004</v>
      </c>
      <c r="C399" s="2" t="s">
        <v>995</v>
      </c>
      <c r="D399" s="1">
        <v>44841</v>
      </c>
      <c r="E399" s="2" t="s">
        <v>996</v>
      </c>
      <c r="F399" s="10" t="s">
        <v>997</v>
      </c>
      <c r="G399" s="5">
        <v>0</v>
      </c>
      <c r="H399" s="2" t="s">
        <v>969</v>
      </c>
      <c r="I399" s="2" t="s">
        <v>18</v>
      </c>
      <c r="J399" s="7"/>
      <c r="K399" s="5">
        <v>5000</v>
      </c>
      <c r="L399" s="19"/>
      <c r="M399" s="7"/>
      <c r="N399" s="7"/>
      <c r="O399" s="7"/>
      <c r="P399" s="7"/>
      <c r="Q399" s="7"/>
      <c r="R399" s="7"/>
      <c r="S399" s="7"/>
      <c r="T399" s="7"/>
      <c r="U399" s="7"/>
      <c r="V399" s="7"/>
      <c r="W399" s="7"/>
      <c r="X399" s="7"/>
      <c r="Y399" s="7"/>
      <c r="Z399" s="7"/>
      <c r="AA399" s="7"/>
      <c r="AB399" s="7"/>
      <c r="AC399" s="7"/>
      <c r="AD399" s="7"/>
      <c r="AE399" s="7"/>
      <c r="AF399" s="7"/>
      <c r="AG399" s="7"/>
      <c r="AH399" s="7"/>
      <c r="AI399" s="7"/>
    </row>
    <row r="400" spans="1:35" s="8" customFormat="1" ht="24.95" customHeight="1">
      <c r="A400" s="2">
        <v>394</v>
      </c>
      <c r="B400" s="13">
        <v>8007</v>
      </c>
      <c r="C400" s="2" t="s">
        <v>998</v>
      </c>
      <c r="D400" s="1">
        <v>45279</v>
      </c>
      <c r="E400" s="2" t="s">
        <v>999</v>
      </c>
      <c r="F400" s="10" t="s">
        <v>1000</v>
      </c>
      <c r="G400" s="5">
        <v>0</v>
      </c>
      <c r="H400" s="2" t="s">
        <v>297</v>
      </c>
      <c r="I400" s="2" t="s">
        <v>18</v>
      </c>
      <c r="J400" s="7"/>
      <c r="K400" s="5">
        <v>16000</v>
      </c>
      <c r="L400" s="19"/>
      <c r="M400" s="7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7"/>
      <c r="Y400" s="7"/>
      <c r="Z400" s="7"/>
      <c r="AA400" s="7"/>
      <c r="AB400" s="7"/>
      <c r="AC400" s="7"/>
      <c r="AD400" s="7"/>
      <c r="AE400" s="7"/>
      <c r="AF400" s="7"/>
      <c r="AG400" s="7"/>
      <c r="AH400" s="7"/>
      <c r="AI400" s="7"/>
    </row>
    <row r="401" spans="1:35" s="8" customFormat="1" ht="24.95" customHeight="1">
      <c r="A401" s="2">
        <v>395</v>
      </c>
      <c r="B401" s="13">
        <v>8008</v>
      </c>
      <c r="C401" s="2" t="s">
        <v>823</v>
      </c>
      <c r="D401" s="1">
        <v>44788</v>
      </c>
      <c r="E401" s="2" t="s">
        <v>1001</v>
      </c>
      <c r="F401" s="10" t="s">
        <v>1002</v>
      </c>
      <c r="G401" s="5">
        <v>3354.48</v>
      </c>
      <c r="H401" s="2" t="s">
        <v>1003</v>
      </c>
      <c r="I401" s="2" t="s">
        <v>18</v>
      </c>
      <c r="J401" s="7"/>
      <c r="K401" s="5"/>
      <c r="L401" s="19"/>
      <c r="M401" s="7"/>
      <c r="N401" s="7"/>
      <c r="O401" s="7"/>
      <c r="P401" s="7"/>
      <c r="Q401" s="7"/>
      <c r="R401" s="7"/>
      <c r="S401" s="7"/>
      <c r="T401" s="7"/>
      <c r="U401" s="7"/>
      <c r="V401" s="7"/>
      <c r="W401" s="7"/>
      <c r="X401" s="7"/>
      <c r="Y401" s="7"/>
      <c r="Z401" s="7"/>
      <c r="AA401" s="7"/>
      <c r="AB401" s="7"/>
      <c r="AC401" s="7"/>
      <c r="AD401" s="7"/>
      <c r="AE401" s="7"/>
      <c r="AF401" s="7"/>
      <c r="AG401" s="7"/>
      <c r="AH401" s="7"/>
      <c r="AI401" s="7"/>
    </row>
    <row r="402" spans="1:35" s="8" customFormat="1" ht="24.95" customHeight="1">
      <c r="A402" s="2">
        <v>396</v>
      </c>
      <c r="B402" s="13">
        <v>8012</v>
      </c>
      <c r="C402" s="2" t="s">
        <v>1004</v>
      </c>
      <c r="D402" s="1">
        <v>44851</v>
      </c>
      <c r="E402" s="2" t="s">
        <v>1005</v>
      </c>
      <c r="F402" s="10" t="s">
        <v>1006</v>
      </c>
      <c r="G402" s="5">
        <v>14945</v>
      </c>
      <c r="H402" s="2" t="s">
        <v>1007</v>
      </c>
      <c r="I402" s="2" t="s">
        <v>18</v>
      </c>
      <c r="J402" s="7"/>
      <c r="K402" s="5"/>
      <c r="L402" s="19"/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/>
      <c r="Y402" s="7"/>
      <c r="Z402" s="7"/>
      <c r="AA402" s="7"/>
      <c r="AB402" s="7"/>
      <c r="AC402" s="7"/>
      <c r="AD402" s="7"/>
      <c r="AE402" s="7"/>
      <c r="AF402" s="7"/>
      <c r="AG402" s="7"/>
      <c r="AH402" s="7"/>
      <c r="AI402" s="7"/>
    </row>
    <row r="403" spans="1:35" s="8" customFormat="1" ht="24.95" customHeight="1">
      <c r="A403" s="2">
        <v>397</v>
      </c>
      <c r="B403" s="13">
        <v>8013</v>
      </c>
      <c r="C403" s="2" t="s">
        <v>1008</v>
      </c>
      <c r="D403" s="1">
        <v>44865</v>
      </c>
      <c r="E403" s="2" t="s">
        <v>1009</v>
      </c>
      <c r="F403" s="10" t="s">
        <v>1010</v>
      </c>
      <c r="G403" s="5">
        <v>165392.82</v>
      </c>
      <c r="H403" s="2" t="s">
        <v>1011</v>
      </c>
      <c r="I403" s="2" t="s">
        <v>18</v>
      </c>
      <c r="J403" s="7"/>
      <c r="K403" s="5"/>
      <c r="L403" s="19"/>
      <c r="M403" s="7"/>
      <c r="N403" s="7"/>
      <c r="O403" s="7"/>
      <c r="P403" s="7"/>
      <c r="Q403" s="7"/>
      <c r="R403" s="7"/>
      <c r="S403" s="7"/>
      <c r="T403" s="7"/>
      <c r="U403" s="7"/>
      <c r="V403" s="7"/>
      <c r="W403" s="7"/>
      <c r="X403" s="7"/>
      <c r="Y403" s="7"/>
      <c r="Z403" s="7"/>
      <c r="AA403" s="7"/>
      <c r="AB403" s="7"/>
      <c r="AC403" s="7"/>
      <c r="AD403" s="7"/>
      <c r="AE403" s="7"/>
      <c r="AF403" s="7"/>
      <c r="AG403" s="7"/>
      <c r="AH403" s="7"/>
      <c r="AI403" s="7"/>
    </row>
    <row r="404" spans="1:35" s="8" customFormat="1" ht="24.95" customHeight="1">
      <c r="A404" s="2">
        <v>398</v>
      </c>
      <c r="B404" s="13">
        <v>8015</v>
      </c>
      <c r="C404" s="2" t="s">
        <v>876</v>
      </c>
      <c r="D404" s="1">
        <v>44851</v>
      </c>
      <c r="E404" s="2" t="s">
        <v>1012</v>
      </c>
      <c r="F404" s="10" t="s">
        <v>1013</v>
      </c>
      <c r="G404" s="5">
        <v>10400</v>
      </c>
      <c r="H404" s="2" t="s">
        <v>1014</v>
      </c>
      <c r="I404" s="2" t="s">
        <v>18</v>
      </c>
      <c r="J404" s="7"/>
      <c r="K404" s="5">
        <v>10400</v>
      </c>
      <c r="L404" s="19"/>
      <c r="M404" s="7"/>
      <c r="N404" s="7"/>
      <c r="O404" s="7"/>
      <c r="P404" s="7"/>
      <c r="Q404" s="7"/>
      <c r="R404" s="7"/>
      <c r="S404" s="7"/>
      <c r="T404" s="7"/>
      <c r="U404" s="7"/>
      <c r="V404" s="7"/>
      <c r="W404" s="7"/>
      <c r="X404" s="7"/>
      <c r="Y404" s="7"/>
      <c r="Z404" s="7"/>
      <c r="AA404" s="7"/>
      <c r="AB404" s="7"/>
      <c r="AC404" s="7"/>
      <c r="AD404" s="7"/>
      <c r="AE404" s="7"/>
      <c r="AF404" s="7"/>
      <c r="AG404" s="7"/>
      <c r="AH404" s="7"/>
      <c r="AI404" s="7"/>
    </row>
    <row r="405" spans="1:35" s="8" customFormat="1" ht="24.95" customHeight="1">
      <c r="A405" s="2">
        <v>399</v>
      </c>
      <c r="B405" s="13">
        <v>8017</v>
      </c>
      <c r="C405" s="2" t="s">
        <v>824</v>
      </c>
      <c r="D405" s="1">
        <v>44796</v>
      </c>
      <c r="E405" s="2" t="s">
        <v>1015</v>
      </c>
      <c r="F405" s="10" t="s">
        <v>1016</v>
      </c>
      <c r="G405" s="5">
        <v>6708.96</v>
      </c>
      <c r="H405" s="1" t="s">
        <v>244</v>
      </c>
      <c r="I405" s="2" t="s">
        <v>18</v>
      </c>
      <c r="J405" s="7"/>
      <c r="K405" s="5"/>
      <c r="L405" s="19"/>
      <c r="M405" s="7"/>
      <c r="N405" s="7"/>
      <c r="O405" s="7"/>
      <c r="P405" s="7"/>
      <c r="Q405" s="7"/>
      <c r="R405" s="7"/>
      <c r="S405" s="7"/>
      <c r="T405" s="7"/>
      <c r="U405" s="7"/>
      <c r="V405" s="7"/>
      <c r="W405" s="7"/>
      <c r="X405" s="7"/>
      <c r="Y405" s="7"/>
      <c r="Z405" s="7"/>
      <c r="AA405" s="7"/>
      <c r="AB405" s="7"/>
      <c r="AC405" s="7"/>
      <c r="AD405" s="7"/>
      <c r="AE405" s="7"/>
      <c r="AF405" s="7"/>
      <c r="AG405" s="7"/>
      <c r="AH405" s="7"/>
      <c r="AI405" s="7"/>
    </row>
    <row r="406" spans="1:35" s="8" customFormat="1" ht="24.95" customHeight="1">
      <c r="A406" s="2">
        <v>400</v>
      </c>
      <c r="B406" s="13">
        <v>8018</v>
      </c>
      <c r="C406" s="2" t="s">
        <v>1017</v>
      </c>
      <c r="D406" s="1">
        <v>44852</v>
      </c>
      <c r="E406" s="2" t="s">
        <v>1018</v>
      </c>
      <c r="F406" s="10" t="s">
        <v>1019</v>
      </c>
      <c r="G406" s="5">
        <v>0</v>
      </c>
      <c r="H406" s="2" t="s">
        <v>297</v>
      </c>
      <c r="I406" s="2" t="s">
        <v>18</v>
      </c>
      <c r="J406" s="7"/>
      <c r="K406" s="5">
        <v>17000</v>
      </c>
      <c r="L406" s="19"/>
      <c r="M406" s="7"/>
      <c r="N406" s="7"/>
      <c r="O406" s="7"/>
      <c r="P406" s="7"/>
      <c r="Q406" s="7"/>
      <c r="R406" s="7"/>
      <c r="S406" s="7"/>
      <c r="T406" s="7"/>
      <c r="U406" s="7"/>
      <c r="V406" s="7"/>
      <c r="W406" s="7"/>
      <c r="X406" s="7"/>
      <c r="Y406" s="7"/>
      <c r="Z406" s="7"/>
      <c r="AA406" s="7"/>
      <c r="AB406" s="7"/>
      <c r="AC406" s="7"/>
      <c r="AD406" s="7"/>
      <c r="AE406" s="7"/>
      <c r="AF406" s="7"/>
      <c r="AG406" s="7"/>
      <c r="AH406" s="7"/>
      <c r="AI406" s="7"/>
    </row>
    <row r="407" spans="1:35" s="8" customFormat="1" ht="24.95" customHeight="1">
      <c r="A407" s="2">
        <v>401</v>
      </c>
      <c r="B407" s="13">
        <v>8019</v>
      </c>
      <c r="C407" s="2" t="s">
        <v>1020</v>
      </c>
      <c r="D407" s="1">
        <v>44854</v>
      </c>
      <c r="E407" s="2" t="s">
        <v>1021</v>
      </c>
      <c r="F407" s="10" t="s">
        <v>997</v>
      </c>
      <c r="G407" s="5">
        <v>0</v>
      </c>
      <c r="H407" s="1" t="s">
        <v>244</v>
      </c>
      <c r="I407" s="2" t="s">
        <v>18</v>
      </c>
      <c r="J407" s="7"/>
      <c r="K407" s="5">
        <v>1500</v>
      </c>
      <c r="L407" s="19"/>
      <c r="M407" s="7"/>
      <c r="N407" s="7"/>
      <c r="O407" s="7"/>
      <c r="P407" s="7"/>
      <c r="Q407" s="7"/>
      <c r="R407" s="7"/>
      <c r="S407" s="7"/>
      <c r="T407" s="7"/>
      <c r="U407" s="7"/>
      <c r="V407" s="7"/>
      <c r="W407" s="7"/>
      <c r="X407" s="7"/>
      <c r="Y407" s="7"/>
      <c r="Z407" s="7"/>
      <c r="AA407" s="7"/>
      <c r="AB407" s="7"/>
      <c r="AC407" s="7"/>
      <c r="AD407" s="7"/>
      <c r="AE407" s="7"/>
      <c r="AF407" s="7"/>
      <c r="AG407" s="7"/>
      <c r="AH407" s="7"/>
      <c r="AI407" s="7"/>
    </row>
    <row r="408" spans="1:35" s="8" customFormat="1" ht="24.95" customHeight="1">
      <c r="A408" s="2">
        <v>402</v>
      </c>
      <c r="B408" s="13">
        <v>8020</v>
      </c>
      <c r="C408" s="2" t="s">
        <v>1022</v>
      </c>
      <c r="D408" s="1">
        <v>44870</v>
      </c>
      <c r="E408" s="2" t="s">
        <v>1023</v>
      </c>
      <c r="F408" s="10" t="s">
        <v>1024</v>
      </c>
      <c r="G408" s="5">
        <v>0</v>
      </c>
      <c r="H408" s="2" t="s">
        <v>30</v>
      </c>
      <c r="I408" s="2" t="s">
        <v>18</v>
      </c>
      <c r="J408" s="7"/>
      <c r="K408" s="5">
        <v>1204.54</v>
      </c>
      <c r="L408" s="19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7"/>
      <c r="Y408" s="7"/>
      <c r="Z408" s="7"/>
      <c r="AA408" s="7"/>
      <c r="AB408" s="7"/>
      <c r="AC408" s="7"/>
      <c r="AD408" s="7"/>
      <c r="AE408" s="7"/>
      <c r="AF408" s="7"/>
      <c r="AG408" s="7"/>
      <c r="AH408" s="7"/>
      <c r="AI408" s="7"/>
    </row>
    <row r="409" spans="1:35" s="8" customFormat="1" ht="24.95" customHeight="1">
      <c r="A409" s="2">
        <v>403</v>
      </c>
      <c r="B409" s="13">
        <v>8022</v>
      </c>
      <c r="C409" s="2" t="s">
        <v>1025</v>
      </c>
      <c r="D409" s="1">
        <v>44868</v>
      </c>
      <c r="E409" s="2" t="s">
        <v>1026</v>
      </c>
      <c r="F409" s="10" t="s">
        <v>1027</v>
      </c>
      <c r="G409" s="5">
        <v>2600</v>
      </c>
      <c r="H409" s="1" t="s">
        <v>244</v>
      </c>
      <c r="I409" s="2" t="s">
        <v>18</v>
      </c>
      <c r="J409" s="7"/>
      <c r="K409" s="5"/>
      <c r="L409" s="19"/>
      <c r="M409" s="7"/>
      <c r="N409" s="7"/>
      <c r="O409" s="7"/>
      <c r="P409" s="7"/>
      <c r="Q409" s="7"/>
      <c r="R409" s="7"/>
      <c r="S409" s="7"/>
      <c r="T409" s="7"/>
      <c r="U409" s="7"/>
      <c r="V409" s="7"/>
      <c r="W409" s="7"/>
      <c r="X409" s="7"/>
      <c r="Y409" s="7"/>
      <c r="Z409" s="7"/>
      <c r="AA409" s="7"/>
      <c r="AB409" s="7"/>
      <c r="AC409" s="7"/>
      <c r="AD409" s="7"/>
      <c r="AE409" s="7"/>
      <c r="AF409" s="7"/>
      <c r="AG409" s="7"/>
      <c r="AH409" s="7"/>
      <c r="AI409" s="7"/>
    </row>
    <row r="410" spans="1:35" s="8" customFormat="1" ht="24.95" customHeight="1">
      <c r="A410" s="2">
        <v>404</v>
      </c>
      <c r="B410" s="13">
        <v>8024</v>
      </c>
      <c r="C410" s="2" t="s">
        <v>1028</v>
      </c>
      <c r="D410" s="1">
        <v>44861</v>
      </c>
      <c r="E410" s="2" t="s">
        <v>1029</v>
      </c>
      <c r="F410" s="10" t="s">
        <v>1030</v>
      </c>
      <c r="G410" s="5">
        <v>0</v>
      </c>
      <c r="H410" s="1" t="s">
        <v>244</v>
      </c>
      <c r="I410" s="2" t="s">
        <v>18</v>
      </c>
      <c r="J410" s="7"/>
      <c r="K410" s="5">
        <v>8000</v>
      </c>
      <c r="L410" s="19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  <c r="Y410" s="7"/>
      <c r="Z410" s="7"/>
      <c r="AA410" s="7"/>
      <c r="AB410" s="7"/>
      <c r="AC410" s="7"/>
      <c r="AD410" s="7"/>
      <c r="AE410" s="7"/>
      <c r="AF410" s="7"/>
      <c r="AG410" s="7"/>
      <c r="AH410" s="7"/>
      <c r="AI410" s="7"/>
    </row>
    <row r="411" spans="1:35" s="8" customFormat="1" ht="24.95" customHeight="1">
      <c r="A411" s="2">
        <v>405</v>
      </c>
      <c r="B411" s="13">
        <v>8026</v>
      </c>
      <c r="C411" s="2" t="s">
        <v>1031</v>
      </c>
      <c r="D411" s="1">
        <v>44858</v>
      </c>
      <c r="E411" s="2" t="s">
        <v>1032</v>
      </c>
      <c r="F411" s="10" t="s">
        <v>997</v>
      </c>
      <c r="G411" s="5">
        <v>0</v>
      </c>
      <c r="H411" s="1" t="s">
        <v>244</v>
      </c>
      <c r="I411" s="2" t="s">
        <v>18</v>
      </c>
      <c r="J411" s="7"/>
      <c r="K411" s="5">
        <v>1500</v>
      </c>
      <c r="L411" s="19"/>
      <c r="M411" s="7"/>
      <c r="N411" s="7"/>
      <c r="O411" s="7"/>
      <c r="P411" s="7"/>
      <c r="Q411" s="7"/>
      <c r="R411" s="7"/>
      <c r="S411" s="7"/>
      <c r="T411" s="7"/>
      <c r="U411" s="7"/>
      <c r="V411" s="7"/>
      <c r="W411" s="7"/>
      <c r="X411" s="7"/>
      <c r="Y411" s="7"/>
      <c r="Z411" s="7"/>
      <c r="AA411" s="7"/>
      <c r="AB411" s="7"/>
      <c r="AC411" s="7"/>
      <c r="AD411" s="7"/>
      <c r="AE411" s="7"/>
      <c r="AF411" s="7"/>
      <c r="AG411" s="7"/>
      <c r="AH411" s="7"/>
      <c r="AI411" s="7"/>
    </row>
    <row r="412" spans="1:35" s="8" customFormat="1" ht="24.95" customHeight="1">
      <c r="A412" s="2">
        <v>406</v>
      </c>
      <c r="B412" s="13">
        <v>8028</v>
      </c>
      <c r="C412" s="2" t="s">
        <v>1033</v>
      </c>
      <c r="D412" s="1">
        <v>44869</v>
      </c>
      <c r="E412" s="2" t="s">
        <v>1034</v>
      </c>
      <c r="F412" s="10" t="s">
        <v>997</v>
      </c>
      <c r="G412" s="5">
        <v>0</v>
      </c>
      <c r="H412" s="1" t="s">
        <v>244</v>
      </c>
      <c r="I412" s="2" t="s">
        <v>18</v>
      </c>
      <c r="J412" s="7"/>
      <c r="K412" s="5">
        <v>2000</v>
      </c>
      <c r="L412" s="19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7"/>
      <c r="Y412" s="7"/>
      <c r="Z412" s="7"/>
      <c r="AA412" s="7"/>
      <c r="AB412" s="7"/>
      <c r="AC412" s="7"/>
      <c r="AD412" s="7"/>
      <c r="AE412" s="7"/>
      <c r="AF412" s="7"/>
      <c r="AG412" s="7"/>
      <c r="AH412" s="7"/>
      <c r="AI412" s="7"/>
    </row>
    <row r="413" spans="1:35" s="8" customFormat="1" ht="24.95" customHeight="1">
      <c r="A413" s="2">
        <v>407</v>
      </c>
      <c r="B413" s="13">
        <v>8029</v>
      </c>
      <c r="C413" s="2" t="s">
        <v>1035</v>
      </c>
      <c r="D413" s="1">
        <v>44860</v>
      </c>
      <c r="E413" s="2" t="s">
        <v>1036</v>
      </c>
      <c r="F413" s="10" t="s">
        <v>1030</v>
      </c>
      <c r="G413" s="5">
        <v>0</v>
      </c>
      <c r="H413" s="1" t="s">
        <v>244</v>
      </c>
      <c r="I413" s="2" t="s">
        <v>18</v>
      </c>
      <c r="J413" s="7"/>
      <c r="K413" s="5">
        <v>9000</v>
      </c>
      <c r="L413" s="19"/>
      <c r="M413" s="7"/>
      <c r="N413" s="7"/>
      <c r="O413" s="7"/>
      <c r="P413" s="7"/>
      <c r="Q413" s="7"/>
      <c r="R413" s="7"/>
      <c r="S413" s="7"/>
      <c r="T413" s="7"/>
      <c r="U413" s="7"/>
      <c r="V413" s="7"/>
      <c r="W413" s="7"/>
      <c r="X413" s="7"/>
      <c r="Y413" s="7"/>
      <c r="Z413" s="7"/>
      <c r="AA413" s="7"/>
      <c r="AB413" s="7"/>
      <c r="AC413" s="7"/>
      <c r="AD413" s="7"/>
      <c r="AE413" s="7"/>
      <c r="AF413" s="7"/>
      <c r="AG413" s="7"/>
      <c r="AH413" s="7"/>
      <c r="AI413" s="7"/>
    </row>
    <row r="414" spans="1:35" s="8" customFormat="1" ht="24.95" customHeight="1">
      <c r="A414" s="2">
        <v>408</v>
      </c>
      <c r="B414" s="13">
        <v>8030</v>
      </c>
      <c r="C414" s="2" t="s">
        <v>1037</v>
      </c>
      <c r="D414" s="1">
        <v>44861</v>
      </c>
      <c r="E414" s="2" t="s">
        <v>1038</v>
      </c>
      <c r="F414" s="10" t="s">
        <v>1039</v>
      </c>
      <c r="G414" s="5">
        <v>0</v>
      </c>
      <c r="H414" s="2" t="s">
        <v>297</v>
      </c>
      <c r="I414" s="2" t="s">
        <v>18</v>
      </c>
      <c r="J414" s="7"/>
      <c r="K414" s="5">
        <v>7000</v>
      </c>
      <c r="L414" s="19"/>
      <c r="M414" s="7"/>
      <c r="N414" s="7"/>
      <c r="O414" s="7"/>
      <c r="P414" s="7"/>
      <c r="Q414" s="7"/>
      <c r="R414" s="7"/>
      <c r="S414" s="7"/>
      <c r="T414" s="7"/>
      <c r="U414" s="7"/>
      <c r="V414" s="7"/>
      <c r="W414" s="7"/>
      <c r="X414" s="7"/>
      <c r="Y414" s="7"/>
      <c r="Z414" s="7"/>
      <c r="AA414" s="7"/>
      <c r="AB414" s="7"/>
      <c r="AC414" s="7"/>
      <c r="AD414" s="7"/>
      <c r="AE414" s="7"/>
      <c r="AF414" s="7"/>
      <c r="AG414" s="7"/>
      <c r="AH414" s="7"/>
      <c r="AI414" s="7"/>
    </row>
    <row r="415" spans="1:35" s="8" customFormat="1" ht="24.95" customHeight="1">
      <c r="A415" s="2">
        <v>409</v>
      </c>
      <c r="B415" s="13">
        <v>8031</v>
      </c>
      <c r="C415" s="2" t="s">
        <v>1040</v>
      </c>
      <c r="D415" s="1">
        <v>44858</v>
      </c>
      <c r="E415" s="2" t="s">
        <v>1041</v>
      </c>
      <c r="F415" s="10" t="s">
        <v>1019</v>
      </c>
      <c r="G415" s="5">
        <v>0</v>
      </c>
      <c r="H415" s="1" t="s">
        <v>244</v>
      </c>
      <c r="I415" s="2" t="s">
        <v>18</v>
      </c>
      <c r="J415" s="7"/>
      <c r="K415" s="5">
        <v>6000</v>
      </c>
      <c r="L415" s="19"/>
      <c r="M415" s="7"/>
      <c r="N415" s="7"/>
      <c r="O415" s="7"/>
      <c r="P415" s="7"/>
      <c r="Q415" s="7"/>
      <c r="R415" s="7"/>
      <c r="S415" s="7"/>
      <c r="T415" s="7"/>
      <c r="U415" s="7"/>
      <c r="V415" s="7"/>
      <c r="W415" s="7"/>
      <c r="X415" s="7"/>
      <c r="Y415" s="7"/>
      <c r="Z415" s="7"/>
      <c r="AA415" s="7"/>
      <c r="AB415" s="7"/>
      <c r="AC415" s="7"/>
      <c r="AD415" s="7"/>
      <c r="AE415" s="7"/>
      <c r="AF415" s="7"/>
      <c r="AG415" s="7"/>
      <c r="AH415" s="7"/>
      <c r="AI415" s="7"/>
    </row>
    <row r="416" spans="1:35" s="8" customFormat="1" ht="24.95" customHeight="1">
      <c r="A416" s="2">
        <v>410</v>
      </c>
      <c r="B416" s="13">
        <v>8032</v>
      </c>
      <c r="C416" s="2" t="s">
        <v>1042</v>
      </c>
      <c r="D416" s="1">
        <v>44853</v>
      </c>
      <c r="E416" s="2" t="s">
        <v>1043</v>
      </c>
      <c r="F416" s="10" t="s">
        <v>1019</v>
      </c>
      <c r="G416" s="5">
        <v>3000</v>
      </c>
      <c r="H416" s="1" t="s">
        <v>244</v>
      </c>
      <c r="I416" s="2" t="s">
        <v>18</v>
      </c>
      <c r="J416" s="7"/>
      <c r="K416" s="5"/>
      <c r="L416" s="19"/>
      <c r="M416" s="7"/>
      <c r="N416" s="7"/>
      <c r="O416" s="7"/>
      <c r="P416" s="7"/>
      <c r="Q416" s="7"/>
      <c r="R416" s="7"/>
      <c r="S416" s="7"/>
      <c r="T416" s="7"/>
      <c r="U416" s="7"/>
      <c r="V416" s="7"/>
      <c r="W416" s="7"/>
      <c r="X416" s="7"/>
      <c r="Y416" s="7"/>
      <c r="Z416" s="7"/>
      <c r="AA416" s="7"/>
      <c r="AB416" s="7"/>
      <c r="AC416" s="7"/>
      <c r="AD416" s="7"/>
      <c r="AE416" s="7"/>
      <c r="AF416" s="7"/>
      <c r="AG416" s="7"/>
      <c r="AH416" s="7"/>
      <c r="AI416" s="7"/>
    </row>
    <row r="417" spans="1:35" s="8" customFormat="1" ht="24.95" customHeight="1">
      <c r="A417" s="2">
        <v>411</v>
      </c>
      <c r="B417" s="13">
        <v>8033</v>
      </c>
      <c r="C417" s="2" t="s">
        <v>779</v>
      </c>
      <c r="D417" s="1">
        <v>44875</v>
      </c>
      <c r="E417" s="2" t="s">
        <v>1044</v>
      </c>
      <c r="F417" s="10" t="s">
        <v>1045</v>
      </c>
      <c r="G417" s="5">
        <v>126735.82</v>
      </c>
      <c r="H417" s="2" t="s">
        <v>1046</v>
      </c>
      <c r="I417" s="2" t="s">
        <v>18</v>
      </c>
      <c r="J417" s="7"/>
      <c r="K417" s="5"/>
      <c r="L417" s="19"/>
      <c r="M417" s="7"/>
      <c r="N417" s="7"/>
      <c r="O417" s="7"/>
      <c r="P417" s="7"/>
      <c r="Q417" s="7"/>
      <c r="R417" s="7"/>
      <c r="S417" s="7"/>
      <c r="T417" s="7"/>
      <c r="U417" s="7"/>
      <c r="V417" s="7"/>
      <c r="W417" s="7"/>
      <c r="X417" s="7"/>
      <c r="Y417" s="7"/>
      <c r="Z417" s="7"/>
      <c r="AA417" s="7"/>
      <c r="AB417" s="7"/>
      <c r="AC417" s="7"/>
      <c r="AD417" s="7"/>
      <c r="AE417" s="7"/>
      <c r="AF417" s="7"/>
      <c r="AG417" s="7"/>
      <c r="AH417" s="7"/>
      <c r="AI417" s="7"/>
    </row>
    <row r="418" spans="1:35" s="8" customFormat="1" ht="24.95" customHeight="1">
      <c r="A418" s="2">
        <v>412</v>
      </c>
      <c r="B418" s="13">
        <v>8035</v>
      </c>
      <c r="C418" s="2" t="s">
        <v>1047</v>
      </c>
      <c r="D418" s="1">
        <v>44862</v>
      </c>
      <c r="E418" s="2" t="s">
        <v>1048</v>
      </c>
      <c r="F418" s="10" t="s">
        <v>1049</v>
      </c>
      <c r="G418" s="5">
        <v>0</v>
      </c>
      <c r="H418" s="2" t="s">
        <v>297</v>
      </c>
      <c r="I418" s="2" t="s">
        <v>18</v>
      </c>
      <c r="J418" s="7"/>
      <c r="K418" s="5">
        <v>6000</v>
      </c>
      <c r="L418" s="19"/>
      <c r="M418" s="7"/>
      <c r="N418" s="7"/>
      <c r="O418" s="7"/>
      <c r="P418" s="7"/>
      <c r="Q418" s="7"/>
      <c r="R418" s="7"/>
      <c r="S418" s="7"/>
      <c r="T418" s="7"/>
      <c r="U418" s="7"/>
      <c r="V418" s="7"/>
      <c r="W418" s="7"/>
      <c r="X418" s="7"/>
      <c r="Y418" s="7"/>
      <c r="Z418" s="7"/>
      <c r="AA418" s="7"/>
      <c r="AB418" s="7"/>
      <c r="AC418" s="7"/>
      <c r="AD418" s="7"/>
      <c r="AE418" s="7"/>
      <c r="AF418" s="7"/>
      <c r="AG418" s="7"/>
      <c r="AH418" s="7"/>
      <c r="AI418" s="7"/>
    </row>
    <row r="419" spans="1:35" s="8" customFormat="1" ht="24.95" customHeight="1">
      <c r="A419" s="2">
        <v>413</v>
      </c>
      <c r="B419" s="13">
        <v>8036</v>
      </c>
      <c r="C419" s="2" t="s">
        <v>1050</v>
      </c>
      <c r="D419" s="1">
        <v>44869</v>
      </c>
      <c r="E419" s="2" t="s">
        <v>1048</v>
      </c>
      <c r="F419" s="10" t="s">
        <v>1049</v>
      </c>
      <c r="G419" s="5">
        <v>0</v>
      </c>
      <c r="H419" s="2" t="s">
        <v>297</v>
      </c>
      <c r="I419" s="2" t="s">
        <v>18</v>
      </c>
      <c r="J419" s="7"/>
      <c r="K419" s="5">
        <v>8000</v>
      </c>
      <c r="L419" s="19"/>
      <c r="M419" s="7"/>
      <c r="N419" s="7"/>
      <c r="O419" s="7"/>
      <c r="P419" s="7"/>
      <c r="Q419" s="7"/>
      <c r="R419" s="7"/>
      <c r="S419" s="7"/>
      <c r="T419" s="7"/>
      <c r="U419" s="7"/>
      <c r="V419" s="7"/>
      <c r="W419" s="7"/>
      <c r="X419" s="7"/>
      <c r="Y419" s="7"/>
      <c r="Z419" s="7"/>
      <c r="AA419" s="7"/>
      <c r="AB419" s="7"/>
      <c r="AC419" s="7"/>
      <c r="AD419" s="7"/>
      <c r="AE419" s="7"/>
      <c r="AF419" s="7"/>
      <c r="AG419" s="7"/>
      <c r="AH419" s="7"/>
      <c r="AI419" s="7"/>
    </row>
    <row r="420" spans="1:35" s="8" customFormat="1" ht="24.95" customHeight="1">
      <c r="A420" s="2">
        <v>414</v>
      </c>
      <c r="B420" s="13">
        <v>8037</v>
      </c>
      <c r="C420" s="2" t="s">
        <v>1051</v>
      </c>
      <c r="D420" s="1">
        <v>44861</v>
      </c>
      <c r="E420" s="2" t="s">
        <v>1048</v>
      </c>
      <c r="F420" s="10" t="s">
        <v>1049</v>
      </c>
      <c r="G420" s="5">
        <v>0</v>
      </c>
      <c r="H420" s="2" t="s">
        <v>297</v>
      </c>
      <c r="I420" s="2" t="s">
        <v>18</v>
      </c>
      <c r="J420" s="7"/>
      <c r="K420" s="5">
        <v>6000</v>
      </c>
      <c r="L420" s="19"/>
      <c r="M420" s="7"/>
      <c r="N420" s="7"/>
      <c r="O420" s="7"/>
      <c r="P420" s="7"/>
      <c r="Q420" s="7"/>
      <c r="R420" s="7"/>
      <c r="S420" s="7"/>
      <c r="T420" s="7"/>
      <c r="U420" s="7"/>
      <c r="V420" s="7"/>
      <c r="W420" s="7"/>
      <c r="X420" s="7"/>
      <c r="Y420" s="7"/>
      <c r="Z420" s="7"/>
      <c r="AA420" s="7"/>
      <c r="AB420" s="7"/>
      <c r="AC420" s="7"/>
      <c r="AD420" s="7"/>
      <c r="AE420" s="7"/>
      <c r="AF420" s="7"/>
      <c r="AG420" s="7"/>
      <c r="AH420" s="7"/>
      <c r="AI420" s="7"/>
    </row>
    <row r="421" spans="1:35" s="8" customFormat="1" ht="24.95" customHeight="1">
      <c r="A421" s="2">
        <v>415</v>
      </c>
      <c r="B421" s="13">
        <v>8038</v>
      </c>
      <c r="C421" s="2" t="s">
        <v>1052</v>
      </c>
      <c r="D421" s="1">
        <v>44854</v>
      </c>
      <c r="E421" s="2" t="s">
        <v>1053</v>
      </c>
      <c r="F421" s="10" t="s">
        <v>1019</v>
      </c>
      <c r="G421" s="5">
        <v>0</v>
      </c>
      <c r="H421" s="1" t="s">
        <v>244</v>
      </c>
      <c r="I421" s="2" t="s">
        <v>18</v>
      </c>
      <c r="J421" s="7"/>
      <c r="K421" s="5">
        <v>4000</v>
      </c>
      <c r="L421" s="19"/>
      <c r="M421" s="7"/>
      <c r="N421" s="7"/>
      <c r="O421" s="7"/>
      <c r="P421" s="7"/>
      <c r="Q421" s="7"/>
      <c r="R421" s="7"/>
      <c r="S421" s="7"/>
      <c r="T421" s="7"/>
      <c r="U421" s="7"/>
      <c r="V421" s="7"/>
      <c r="W421" s="7"/>
      <c r="X421" s="7"/>
      <c r="Y421" s="7"/>
      <c r="Z421" s="7"/>
      <c r="AA421" s="7"/>
      <c r="AB421" s="7"/>
      <c r="AC421" s="7"/>
      <c r="AD421" s="7"/>
      <c r="AE421" s="7"/>
      <c r="AF421" s="7"/>
      <c r="AG421" s="7"/>
      <c r="AH421" s="7"/>
      <c r="AI421" s="7"/>
    </row>
    <row r="422" spans="1:35" s="8" customFormat="1" ht="24.95" customHeight="1">
      <c r="A422" s="2">
        <v>416</v>
      </c>
      <c r="B422" s="13">
        <v>8039</v>
      </c>
      <c r="C422" s="2" t="s">
        <v>1054</v>
      </c>
      <c r="D422" s="1">
        <v>44870</v>
      </c>
      <c r="E422" s="2" t="s">
        <v>1055</v>
      </c>
      <c r="F422" s="10" t="s">
        <v>1056</v>
      </c>
      <c r="G422" s="5">
        <v>0</v>
      </c>
      <c r="H422" s="1" t="s">
        <v>244</v>
      </c>
      <c r="I422" s="2" t="s">
        <v>18</v>
      </c>
      <c r="J422" s="7"/>
      <c r="K422" s="5">
        <v>1500</v>
      </c>
      <c r="L422" s="19"/>
      <c r="M422" s="7"/>
      <c r="N422" s="7"/>
      <c r="O422" s="7"/>
      <c r="P422" s="7"/>
      <c r="Q422" s="7"/>
      <c r="R422" s="7"/>
      <c r="S422" s="7"/>
      <c r="T422" s="7"/>
      <c r="U422" s="7"/>
      <c r="V422" s="7"/>
      <c r="W422" s="7"/>
      <c r="X422" s="7"/>
      <c r="Y422" s="7"/>
      <c r="Z422" s="7"/>
      <c r="AA422" s="7"/>
      <c r="AB422" s="7"/>
      <c r="AC422" s="7"/>
      <c r="AD422" s="7"/>
      <c r="AE422" s="7"/>
      <c r="AF422" s="7"/>
      <c r="AG422" s="7"/>
      <c r="AH422" s="7"/>
      <c r="AI422" s="7"/>
    </row>
    <row r="423" spans="1:35" s="8" customFormat="1" ht="24.95" customHeight="1">
      <c r="A423" s="2">
        <v>417</v>
      </c>
      <c r="B423" s="13">
        <v>8040</v>
      </c>
      <c r="C423" s="2" t="s">
        <v>1057</v>
      </c>
      <c r="D423" s="1">
        <v>44862</v>
      </c>
      <c r="E423" s="2" t="s">
        <v>1058</v>
      </c>
      <c r="F423" s="10" t="s">
        <v>1039</v>
      </c>
      <c r="G423" s="5">
        <v>30000</v>
      </c>
      <c r="H423" s="2" t="s">
        <v>297</v>
      </c>
      <c r="I423" s="2" t="s">
        <v>18</v>
      </c>
      <c r="J423" s="7"/>
      <c r="K423" s="5"/>
      <c r="L423" s="19"/>
      <c r="M423" s="7"/>
      <c r="N423" s="7"/>
      <c r="O423" s="7"/>
      <c r="P423" s="7"/>
      <c r="Q423" s="7"/>
      <c r="R423" s="7"/>
      <c r="S423" s="7"/>
      <c r="T423" s="7"/>
      <c r="U423" s="7"/>
      <c r="V423" s="7"/>
      <c r="W423" s="7"/>
      <c r="X423" s="7"/>
      <c r="Y423" s="7"/>
      <c r="Z423" s="7"/>
      <c r="AA423" s="7"/>
      <c r="AB423" s="7"/>
      <c r="AC423" s="7"/>
      <c r="AD423" s="7"/>
      <c r="AE423" s="7"/>
      <c r="AF423" s="7"/>
      <c r="AG423" s="7"/>
      <c r="AH423" s="7"/>
      <c r="AI423" s="7"/>
    </row>
    <row r="424" spans="1:35" s="8" customFormat="1" ht="24.95" customHeight="1">
      <c r="A424" s="2">
        <v>418</v>
      </c>
      <c r="B424" s="13">
        <v>8041</v>
      </c>
      <c r="C424" s="2" t="s">
        <v>1059</v>
      </c>
      <c r="D424" s="1">
        <v>44862</v>
      </c>
      <c r="E424" s="2" t="s">
        <v>1060</v>
      </c>
      <c r="F424" s="10" t="s">
        <v>1061</v>
      </c>
      <c r="G424" s="5">
        <v>0</v>
      </c>
      <c r="H424" s="2" t="s">
        <v>297</v>
      </c>
      <c r="I424" s="2" t="s">
        <v>18</v>
      </c>
      <c r="J424" s="7"/>
      <c r="K424" s="5">
        <v>5000</v>
      </c>
      <c r="L424" s="19"/>
      <c r="M424" s="7"/>
      <c r="N424" s="7"/>
      <c r="O424" s="7"/>
      <c r="P424" s="7"/>
      <c r="Q424" s="7"/>
      <c r="R424" s="7"/>
      <c r="S424" s="7"/>
      <c r="T424" s="7"/>
      <c r="U424" s="7"/>
      <c r="V424" s="7"/>
      <c r="W424" s="7"/>
      <c r="X424" s="7"/>
      <c r="Y424" s="7"/>
      <c r="Z424" s="7"/>
      <c r="AA424" s="7"/>
      <c r="AB424" s="7"/>
      <c r="AC424" s="7"/>
      <c r="AD424" s="7"/>
      <c r="AE424" s="7"/>
      <c r="AF424" s="7"/>
      <c r="AG424" s="7"/>
      <c r="AH424" s="7"/>
      <c r="AI424" s="7"/>
    </row>
    <row r="425" spans="1:35" s="8" customFormat="1" ht="24.95" customHeight="1">
      <c r="A425" s="2">
        <v>419</v>
      </c>
      <c r="B425" s="13">
        <v>8042</v>
      </c>
      <c r="C425" s="2" t="s">
        <v>1062</v>
      </c>
      <c r="D425" s="1">
        <v>44874</v>
      </c>
      <c r="E425" s="2" t="s">
        <v>1063</v>
      </c>
      <c r="F425" s="10" t="s">
        <v>1064</v>
      </c>
      <c r="G425" s="5">
        <v>0</v>
      </c>
      <c r="H425" s="2" t="s">
        <v>297</v>
      </c>
      <c r="I425" s="2" t="s">
        <v>18</v>
      </c>
      <c r="J425" s="7"/>
      <c r="K425" s="5">
        <v>8000</v>
      </c>
      <c r="L425" s="19"/>
      <c r="M425" s="7"/>
      <c r="N425" s="7"/>
      <c r="O425" s="7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/>
      <c r="AA425" s="7"/>
      <c r="AB425" s="7"/>
      <c r="AC425" s="7"/>
      <c r="AD425" s="7"/>
      <c r="AE425" s="7"/>
      <c r="AF425" s="7"/>
      <c r="AG425" s="7"/>
      <c r="AH425" s="7"/>
      <c r="AI425" s="7"/>
    </row>
    <row r="426" spans="1:35" s="8" customFormat="1" ht="24.95" customHeight="1">
      <c r="A426" s="2">
        <v>420</v>
      </c>
      <c r="B426" s="13">
        <v>8043</v>
      </c>
      <c r="C426" s="2" t="s">
        <v>1065</v>
      </c>
      <c r="D426" s="1">
        <v>44870</v>
      </c>
      <c r="E426" s="2" t="s">
        <v>1066</v>
      </c>
      <c r="F426" s="10" t="s">
        <v>1067</v>
      </c>
      <c r="G426" s="5">
        <v>0</v>
      </c>
      <c r="H426" s="2" t="s">
        <v>22</v>
      </c>
      <c r="I426" s="2" t="s">
        <v>18</v>
      </c>
      <c r="J426" s="7"/>
      <c r="K426" s="5"/>
      <c r="L426" s="19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  <c r="Z426" s="7"/>
      <c r="AA426" s="7"/>
      <c r="AB426" s="7"/>
      <c r="AC426" s="7"/>
      <c r="AD426" s="7"/>
      <c r="AE426" s="7"/>
      <c r="AF426" s="7"/>
      <c r="AG426" s="7"/>
      <c r="AH426" s="7"/>
      <c r="AI426" s="7"/>
    </row>
    <row r="427" spans="1:35" s="8" customFormat="1" ht="24.95" customHeight="1">
      <c r="A427" s="2">
        <v>421</v>
      </c>
      <c r="B427" s="13">
        <v>8044</v>
      </c>
      <c r="C427" s="2" t="s">
        <v>1068</v>
      </c>
      <c r="D427" s="1">
        <v>44860</v>
      </c>
      <c r="E427" s="2" t="s">
        <v>1069</v>
      </c>
      <c r="F427" s="10" t="s">
        <v>1070</v>
      </c>
      <c r="G427" s="5">
        <v>0</v>
      </c>
      <c r="H427" s="1" t="s">
        <v>244</v>
      </c>
      <c r="I427" s="2" t="s">
        <v>18</v>
      </c>
      <c r="J427" s="7"/>
      <c r="K427" s="5">
        <v>8000</v>
      </c>
      <c r="L427" s="19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7"/>
      <c r="AA427" s="7"/>
      <c r="AB427" s="7"/>
      <c r="AC427" s="7"/>
      <c r="AD427" s="7"/>
      <c r="AE427" s="7"/>
      <c r="AF427" s="7"/>
      <c r="AG427" s="7"/>
      <c r="AH427" s="7"/>
      <c r="AI427" s="7"/>
    </row>
    <row r="428" spans="1:35" s="8" customFormat="1" ht="24.95" customHeight="1">
      <c r="A428" s="2">
        <v>422</v>
      </c>
      <c r="B428" s="13">
        <v>8046</v>
      </c>
      <c r="C428" s="2" t="s">
        <v>1071</v>
      </c>
      <c r="D428" s="1">
        <v>44882</v>
      </c>
      <c r="E428" s="2" t="s">
        <v>1044</v>
      </c>
      <c r="F428" s="10" t="s">
        <v>1072</v>
      </c>
      <c r="G428" s="5">
        <v>80000</v>
      </c>
      <c r="H428" s="2" t="s">
        <v>1046</v>
      </c>
      <c r="I428" s="2" t="s">
        <v>18</v>
      </c>
      <c r="J428" s="7"/>
      <c r="K428" s="5"/>
      <c r="L428" s="19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  <c r="AA428" s="7"/>
      <c r="AB428" s="7"/>
      <c r="AC428" s="7"/>
      <c r="AD428" s="7"/>
      <c r="AE428" s="7"/>
      <c r="AF428" s="7"/>
      <c r="AG428" s="7"/>
      <c r="AH428" s="7"/>
      <c r="AI428" s="7"/>
    </row>
    <row r="429" spans="1:35" s="8" customFormat="1" ht="24.95" customHeight="1">
      <c r="A429" s="2">
        <v>423</v>
      </c>
      <c r="B429" s="13">
        <v>8047</v>
      </c>
      <c r="C429" s="2" t="s">
        <v>411</v>
      </c>
      <c r="D429" s="1">
        <v>44873</v>
      </c>
      <c r="E429" s="2" t="s">
        <v>1073</v>
      </c>
      <c r="F429" s="10" t="s">
        <v>1074</v>
      </c>
      <c r="G429" s="5">
        <v>1470</v>
      </c>
      <c r="H429" s="2" t="s">
        <v>414</v>
      </c>
      <c r="I429" s="2" t="s">
        <v>18</v>
      </c>
      <c r="J429" s="7"/>
      <c r="K429" s="5"/>
      <c r="L429" s="19"/>
      <c r="M429" s="7"/>
      <c r="N429" s="7"/>
      <c r="O429" s="7"/>
      <c r="P429" s="7"/>
      <c r="Q429" s="7"/>
      <c r="R429" s="7"/>
      <c r="S429" s="7"/>
      <c r="T429" s="7"/>
      <c r="U429" s="7"/>
      <c r="V429" s="7"/>
      <c r="W429" s="7"/>
      <c r="X429" s="7"/>
      <c r="Y429" s="7"/>
      <c r="Z429" s="7"/>
      <c r="AA429" s="7"/>
      <c r="AB429" s="7"/>
      <c r="AC429" s="7"/>
      <c r="AD429" s="7"/>
      <c r="AE429" s="7"/>
      <c r="AF429" s="7"/>
      <c r="AG429" s="7"/>
      <c r="AH429" s="7"/>
      <c r="AI429" s="7"/>
    </row>
    <row r="430" spans="1:35" s="8" customFormat="1" ht="24.95" customHeight="1">
      <c r="A430" s="2">
        <v>424</v>
      </c>
      <c r="B430" s="13">
        <v>8048</v>
      </c>
      <c r="C430" s="2" t="s">
        <v>1075</v>
      </c>
      <c r="D430" s="1">
        <v>44861</v>
      </c>
      <c r="E430" s="2" t="s">
        <v>1076</v>
      </c>
      <c r="F430" s="10" t="s">
        <v>1074</v>
      </c>
      <c r="G430" s="5">
        <v>0</v>
      </c>
      <c r="H430" s="2" t="s">
        <v>297</v>
      </c>
      <c r="I430" s="2" t="s">
        <v>18</v>
      </c>
      <c r="J430" s="7"/>
      <c r="K430" s="5">
        <v>5000</v>
      </c>
      <c r="L430" s="19"/>
      <c r="M430" s="7"/>
      <c r="N430" s="7"/>
      <c r="O430" s="7"/>
      <c r="P430" s="7"/>
      <c r="Q430" s="7"/>
      <c r="R430" s="7"/>
      <c r="S430" s="7"/>
      <c r="T430" s="7"/>
      <c r="U430" s="7"/>
      <c r="V430" s="7"/>
      <c r="W430" s="7"/>
      <c r="X430" s="7"/>
      <c r="Y430" s="7"/>
      <c r="Z430" s="7"/>
      <c r="AA430" s="7"/>
      <c r="AB430" s="7"/>
      <c r="AC430" s="7"/>
      <c r="AD430" s="7"/>
      <c r="AE430" s="7"/>
      <c r="AF430" s="7"/>
      <c r="AG430" s="7"/>
      <c r="AH430" s="7"/>
      <c r="AI430" s="7"/>
    </row>
    <row r="431" spans="1:35" s="8" customFormat="1" ht="24.95" customHeight="1">
      <c r="A431" s="2">
        <v>425</v>
      </c>
      <c r="B431" s="13">
        <v>8049</v>
      </c>
      <c r="C431" s="2" t="s">
        <v>1052</v>
      </c>
      <c r="D431" s="1">
        <v>44874</v>
      </c>
      <c r="E431" s="2" t="s">
        <v>1077</v>
      </c>
      <c r="F431" s="10" t="s">
        <v>1078</v>
      </c>
      <c r="G431" s="5">
        <v>3000</v>
      </c>
      <c r="H431" s="1" t="s">
        <v>244</v>
      </c>
      <c r="I431" s="2" t="s">
        <v>18</v>
      </c>
      <c r="J431" s="7"/>
      <c r="K431" s="5"/>
      <c r="L431" s="19"/>
      <c r="M431" s="7"/>
      <c r="N431" s="7"/>
      <c r="O431" s="7"/>
      <c r="P431" s="7"/>
      <c r="Q431" s="7"/>
      <c r="R431" s="7"/>
      <c r="S431" s="7"/>
      <c r="T431" s="7"/>
      <c r="U431" s="7"/>
      <c r="V431" s="7"/>
      <c r="W431" s="7"/>
      <c r="X431" s="7"/>
      <c r="Y431" s="7"/>
      <c r="Z431" s="7"/>
      <c r="AA431" s="7"/>
      <c r="AB431" s="7"/>
      <c r="AC431" s="7"/>
      <c r="AD431" s="7"/>
      <c r="AE431" s="7"/>
      <c r="AF431" s="7"/>
      <c r="AG431" s="7"/>
      <c r="AH431" s="7"/>
      <c r="AI431" s="7"/>
    </row>
    <row r="432" spans="1:35" s="8" customFormat="1" ht="24.95" customHeight="1">
      <c r="A432" s="2">
        <v>426</v>
      </c>
      <c r="B432" s="13">
        <v>8050</v>
      </c>
      <c r="C432" s="2" t="s">
        <v>1079</v>
      </c>
      <c r="D432" s="1">
        <v>44861</v>
      </c>
      <c r="E432" s="2" t="s">
        <v>1077</v>
      </c>
      <c r="F432" s="10" t="s">
        <v>1078</v>
      </c>
      <c r="G432" s="5">
        <v>3000</v>
      </c>
      <c r="H432" s="1" t="s">
        <v>244</v>
      </c>
      <c r="I432" s="2" t="s">
        <v>18</v>
      </c>
      <c r="J432" s="7"/>
      <c r="K432" s="5"/>
      <c r="L432" s="19"/>
      <c r="M432" s="7"/>
      <c r="N432" s="7"/>
      <c r="O432" s="7"/>
      <c r="P432" s="7"/>
      <c r="Q432" s="7"/>
      <c r="R432" s="7"/>
      <c r="S432" s="7"/>
      <c r="T432" s="7"/>
      <c r="U432" s="7"/>
      <c r="V432" s="7"/>
      <c r="W432" s="7"/>
      <c r="X432" s="7"/>
      <c r="Y432" s="7"/>
      <c r="Z432" s="7"/>
      <c r="AA432" s="7"/>
      <c r="AB432" s="7"/>
      <c r="AC432" s="7"/>
      <c r="AD432" s="7"/>
      <c r="AE432" s="7"/>
      <c r="AF432" s="7"/>
      <c r="AG432" s="7"/>
      <c r="AH432" s="7"/>
      <c r="AI432" s="7"/>
    </row>
    <row r="433" spans="1:35" s="8" customFormat="1" ht="24.95" customHeight="1">
      <c r="A433" s="2">
        <v>427</v>
      </c>
      <c r="B433" s="13">
        <v>8051</v>
      </c>
      <c r="C433" s="2" t="s">
        <v>1080</v>
      </c>
      <c r="D433" s="1">
        <v>44872</v>
      </c>
      <c r="E433" s="2" t="s">
        <v>1081</v>
      </c>
      <c r="F433" s="10" t="s">
        <v>1082</v>
      </c>
      <c r="G433" s="5">
        <v>0</v>
      </c>
      <c r="H433" s="2" t="s">
        <v>297</v>
      </c>
      <c r="I433" s="2" t="s">
        <v>18</v>
      </c>
      <c r="J433" s="7"/>
      <c r="K433" s="5">
        <v>2500</v>
      </c>
      <c r="L433" s="19"/>
      <c r="M433" s="7"/>
      <c r="N433" s="7"/>
      <c r="O433" s="7"/>
      <c r="P433" s="7"/>
      <c r="Q433" s="7"/>
      <c r="R433" s="7"/>
      <c r="S433" s="7"/>
      <c r="T433" s="7"/>
      <c r="U433" s="7"/>
      <c r="V433" s="7"/>
      <c r="W433" s="7"/>
      <c r="X433" s="7"/>
      <c r="Y433" s="7"/>
      <c r="Z433" s="7"/>
      <c r="AA433" s="7"/>
      <c r="AB433" s="7"/>
      <c r="AC433" s="7"/>
      <c r="AD433" s="7"/>
      <c r="AE433" s="7"/>
      <c r="AF433" s="7"/>
      <c r="AG433" s="7"/>
      <c r="AH433" s="7"/>
      <c r="AI433" s="7"/>
    </row>
    <row r="434" spans="1:35" s="8" customFormat="1" ht="24.95" customHeight="1">
      <c r="A434" s="2">
        <v>428</v>
      </c>
      <c r="B434" s="13">
        <v>8052</v>
      </c>
      <c r="C434" s="2" t="s">
        <v>1083</v>
      </c>
      <c r="D434" s="1">
        <v>44872</v>
      </c>
      <c r="E434" s="2" t="s">
        <v>1077</v>
      </c>
      <c r="F434" s="10" t="s">
        <v>1084</v>
      </c>
      <c r="G434" s="5">
        <v>0</v>
      </c>
      <c r="H434" s="1" t="s">
        <v>244</v>
      </c>
      <c r="I434" s="2" t="s">
        <v>18</v>
      </c>
      <c r="J434" s="7"/>
      <c r="K434" s="5">
        <v>3000</v>
      </c>
      <c r="L434" s="19"/>
      <c r="M434" s="7"/>
      <c r="N434" s="7"/>
      <c r="O434" s="7"/>
      <c r="P434" s="7"/>
      <c r="Q434" s="7"/>
      <c r="R434" s="7"/>
      <c r="S434" s="7"/>
      <c r="T434" s="7"/>
      <c r="U434" s="7"/>
      <c r="V434" s="7"/>
      <c r="W434" s="7"/>
      <c r="X434" s="7"/>
      <c r="Y434" s="7"/>
      <c r="Z434" s="7"/>
      <c r="AA434" s="7"/>
      <c r="AB434" s="7"/>
      <c r="AC434" s="7"/>
      <c r="AD434" s="7"/>
      <c r="AE434" s="7"/>
      <c r="AF434" s="7"/>
      <c r="AG434" s="7"/>
      <c r="AH434" s="7"/>
      <c r="AI434" s="7"/>
    </row>
    <row r="435" spans="1:35" s="8" customFormat="1" ht="24.95" customHeight="1">
      <c r="A435" s="2">
        <v>429</v>
      </c>
      <c r="B435" s="13">
        <v>8053</v>
      </c>
      <c r="C435" s="2" t="s">
        <v>854</v>
      </c>
      <c r="D435" s="1">
        <v>44837</v>
      </c>
      <c r="E435" s="2" t="s">
        <v>1085</v>
      </c>
      <c r="F435" s="10" t="s">
        <v>1086</v>
      </c>
      <c r="G435" s="5">
        <v>0</v>
      </c>
      <c r="H435" s="1" t="s">
        <v>244</v>
      </c>
      <c r="I435" s="2" t="s">
        <v>18</v>
      </c>
      <c r="J435" s="7"/>
      <c r="K435" s="5">
        <v>3000</v>
      </c>
      <c r="L435" s="19"/>
      <c r="M435" s="7"/>
      <c r="N435" s="7"/>
      <c r="O435" s="7"/>
      <c r="P435" s="7"/>
      <c r="Q435" s="7"/>
      <c r="R435" s="7"/>
      <c r="S435" s="7"/>
      <c r="T435" s="7"/>
      <c r="U435" s="7"/>
      <c r="V435" s="7"/>
      <c r="W435" s="7"/>
      <c r="X435" s="7"/>
      <c r="Y435" s="7"/>
      <c r="Z435" s="7"/>
      <c r="AA435" s="7"/>
      <c r="AB435" s="7"/>
      <c r="AC435" s="7"/>
      <c r="AD435" s="7"/>
      <c r="AE435" s="7"/>
      <c r="AF435" s="7"/>
      <c r="AG435" s="7"/>
      <c r="AH435" s="7"/>
      <c r="AI435" s="7"/>
    </row>
    <row r="436" spans="1:35" s="8" customFormat="1" ht="24.95" customHeight="1">
      <c r="A436" s="2">
        <v>430</v>
      </c>
      <c r="B436" s="13">
        <v>8054</v>
      </c>
      <c r="C436" s="2" t="s">
        <v>1087</v>
      </c>
      <c r="D436" s="11">
        <v>44887</v>
      </c>
      <c r="E436" s="2" t="s">
        <v>1088</v>
      </c>
      <c r="F436" s="10" t="s">
        <v>1089</v>
      </c>
      <c r="G436" s="5">
        <v>0</v>
      </c>
      <c r="H436" s="1" t="s">
        <v>244</v>
      </c>
      <c r="I436" s="2" t="s">
        <v>18</v>
      </c>
      <c r="J436" s="7"/>
      <c r="K436" s="5">
        <v>3000</v>
      </c>
      <c r="L436" s="19"/>
      <c r="M436" s="7"/>
      <c r="N436" s="7"/>
      <c r="O436" s="7"/>
      <c r="P436" s="7"/>
      <c r="Q436" s="7"/>
      <c r="R436" s="7"/>
      <c r="S436" s="7"/>
      <c r="T436" s="7"/>
      <c r="U436" s="7"/>
      <c r="V436" s="7"/>
      <c r="W436" s="7"/>
      <c r="X436" s="7"/>
      <c r="Y436" s="7"/>
      <c r="Z436" s="7"/>
      <c r="AA436" s="7"/>
      <c r="AB436" s="7"/>
      <c r="AC436" s="7"/>
      <c r="AD436" s="7"/>
      <c r="AE436" s="7"/>
      <c r="AF436" s="7"/>
      <c r="AG436" s="7"/>
      <c r="AH436" s="7"/>
      <c r="AI436" s="7"/>
    </row>
    <row r="437" spans="1:35" s="8" customFormat="1" ht="24.95" customHeight="1">
      <c r="A437" s="2">
        <v>431</v>
      </c>
      <c r="B437" s="13">
        <v>8055</v>
      </c>
      <c r="C437" s="2" t="s">
        <v>1052</v>
      </c>
      <c r="D437" s="1">
        <v>44873</v>
      </c>
      <c r="E437" s="2" t="s">
        <v>1077</v>
      </c>
      <c r="F437" s="10" t="s">
        <v>1078</v>
      </c>
      <c r="G437" s="5">
        <v>3000</v>
      </c>
      <c r="H437" s="1" t="s">
        <v>244</v>
      </c>
      <c r="I437" s="2" t="s">
        <v>18</v>
      </c>
      <c r="J437" s="7"/>
      <c r="K437" s="5"/>
      <c r="L437" s="19"/>
      <c r="M437" s="7"/>
      <c r="N437" s="7"/>
      <c r="O437" s="7"/>
      <c r="P437" s="7"/>
      <c r="Q437" s="7"/>
      <c r="R437" s="7"/>
      <c r="S437" s="7"/>
      <c r="T437" s="7"/>
      <c r="U437" s="7"/>
      <c r="V437" s="7"/>
      <c r="W437" s="7"/>
      <c r="X437" s="7"/>
      <c r="Y437" s="7"/>
      <c r="Z437" s="7"/>
      <c r="AA437" s="7"/>
      <c r="AB437" s="7"/>
      <c r="AC437" s="7"/>
      <c r="AD437" s="7"/>
      <c r="AE437" s="7"/>
      <c r="AF437" s="7"/>
      <c r="AG437" s="7"/>
      <c r="AH437" s="7"/>
      <c r="AI437" s="7"/>
    </row>
    <row r="438" spans="1:35" s="8" customFormat="1" ht="24.95" customHeight="1">
      <c r="A438" s="2">
        <v>432</v>
      </c>
      <c r="B438" s="13">
        <v>8056</v>
      </c>
      <c r="C438" s="2" t="s">
        <v>1090</v>
      </c>
      <c r="D438" s="1">
        <v>44866</v>
      </c>
      <c r="E438" s="2" t="s">
        <v>1091</v>
      </c>
      <c r="F438" s="10" t="s">
        <v>1092</v>
      </c>
      <c r="G438" s="5">
        <v>37000</v>
      </c>
      <c r="H438" s="2" t="s">
        <v>297</v>
      </c>
      <c r="I438" s="2" t="s">
        <v>18</v>
      </c>
      <c r="J438" s="7"/>
      <c r="K438" s="5">
        <v>14500</v>
      </c>
      <c r="L438" s="19"/>
      <c r="M438" s="7"/>
      <c r="N438" s="7"/>
      <c r="O438" s="7"/>
      <c r="P438" s="7"/>
      <c r="Q438" s="7"/>
      <c r="R438" s="7"/>
      <c r="S438" s="7"/>
      <c r="T438" s="7"/>
      <c r="U438" s="7"/>
      <c r="V438" s="7"/>
      <c r="W438" s="7"/>
      <c r="X438" s="7"/>
      <c r="Y438" s="7"/>
      <c r="Z438" s="7"/>
      <c r="AA438" s="7"/>
      <c r="AB438" s="7"/>
      <c r="AC438" s="7"/>
      <c r="AD438" s="7"/>
      <c r="AE438" s="7"/>
      <c r="AF438" s="7"/>
      <c r="AG438" s="7"/>
      <c r="AH438" s="7"/>
      <c r="AI438" s="7"/>
    </row>
    <row r="439" spans="1:35" ht="24.95" customHeight="1">
      <c r="A439" s="2">
        <v>433</v>
      </c>
      <c r="B439" s="13">
        <v>8060</v>
      </c>
      <c r="C439" s="2" t="s">
        <v>477</v>
      </c>
      <c r="D439" s="1">
        <v>45237</v>
      </c>
      <c r="E439" s="2" t="s">
        <v>1077</v>
      </c>
      <c r="F439" s="10" t="s">
        <v>1093</v>
      </c>
      <c r="G439" s="5">
        <v>3000</v>
      </c>
      <c r="H439" s="1" t="s">
        <v>244</v>
      </c>
      <c r="I439" s="2" t="s">
        <v>18</v>
      </c>
      <c r="K439" s="5"/>
      <c r="L439" s="19"/>
    </row>
    <row r="440" spans="1:35" ht="24.95" customHeight="1">
      <c r="A440" s="2">
        <v>434</v>
      </c>
      <c r="B440" s="13">
        <v>8061</v>
      </c>
      <c r="C440" s="2" t="s">
        <v>448</v>
      </c>
      <c r="D440" s="1">
        <v>44883</v>
      </c>
      <c r="E440" s="2" t="s">
        <v>1077</v>
      </c>
      <c r="F440" s="10" t="s">
        <v>1093</v>
      </c>
      <c r="G440" s="5">
        <v>3000</v>
      </c>
      <c r="H440" s="1" t="s">
        <v>244</v>
      </c>
      <c r="I440" s="2" t="s">
        <v>18</v>
      </c>
      <c r="K440" s="5"/>
      <c r="L440" s="19"/>
    </row>
    <row r="441" spans="1:35" ht="24.95" customHeight="1">
      <c r="A441" s="2">
        <v>435</v>
      </c>
      <c r="B441" s="13">
        <v>8063</v>
      </c>
      <c r="C441" s="2" t="s">
        <v>1094</v>
      </c>
      <c r="D441" s="1">
        <v>44872</v>
      </c>
      <c r="E441" s="2" t="s">
        <v>1095</v>
      </c>
      <c r="F441" s="10" t="s">
        <v>1096</v>
      </c>
      <c r="G441" s="5">
        <v>10000</v>
      </c>
      <c r="H441" s="1" t="s">
        <v>244</v>
      </c>
      <c r="I441" s="2" t="s">
        <v>18</v>
      </c>
      <c r="K441" s="5"/>
      <c r="L441" s="19"/>
    </row>
    <row r="442" spans="1:35" ht="24.95" customHeight="1">
      <c r="A442" s="2">
        <v>436</v>
      </c>
      <c r="B442" s="13">
        <v>8064</v>
      </c>
      <c r="C442" s="2" t="s">
        <v>1097</v>
      </c>
      <c r="D442" s="1">
        <v>44868</v>
      </c>
      <c r="E442" s="2" t="s">
        <v>1098</v>
      </c>
      <c r="F442" s="10" t="s">
        <v>1099</v>
      </c>
      <c r="G442" s="5">
        <v>2000</v>
      </c>
      <c r="H442" s="1" t="s">
        <v>244</v>
      </c>
      <c r="I442" s="2" t="s">
        <v>18</v>
      </c>
      <c r="K442" s="5"/>
      <c r="L442" s="19"/>
    </row>
    <row r="443" spans="1:35" ht="24.95" customHeight="1">
      <c r="A443" s="2">
        <v>437</v>
      </c>
      <c r="B443" s="13">
        <v>8066</v>
      </c>
      <c r="C443" s="2" t="s">
        <v>393</v>
      </c>
      <c r="D443" s="1">
        <v>45244</v>
      </c>
      <c r="E443" s="2" t="s">
        <v>1100</v>
      </c>
      <c r="F443" s="10" t="s">
        <v>1101</v>
      </c>
      <c r="G443" s="5">
        <v>17844.37</v>
      </c>
      <c r="H443" s="2" t="s">
        <v>1102</v>
      </c>
      <c r="I443" s="2" t="s">
        <v>18</v>
      </c>
      <c r="K443" s="5"/>
      <c r="L443" s="19"/>
    </row>
    <row r="444" spans="1:35" ht="24.95" customHeight="1">
      <c r="A444" s="2">
        <v>438</v>
      </c>
      <c r="B444" s="13">
        <v>8067</v>
      </c>
      <c r="C444" s="2" t="s">
        <v>908</v>
      </c>
      <c r="D444" s="1">
        <v>44876</v>
      </c>
      <c r="E444" s="2" t="s">
        <v>1103</v>
      </c>
      <c r="F444" s="10" t="s">
        <v>1093</v>
      </c>
      <c r="G444" s="5">
        <v>3000</v>
      </c>
      <c r="H444" s="1" t="s">
        <v>244</v>
      </c>
      <c r="I444" s="2" t="s">
        <v>18</v>
      </c>
      <c r="K444" s="5"/>
      <c r="L444" s="19"/>
    </row>
    <row r="445" spans="1:35" ht="24.95" customHeight="1">
      <c r="A445" s="2">
        <v>439</v>
      </c>
      <c r="B445" s="13">
        <v>8068</v>
      </c>
      <c r="C445" s="2" t="s">
        <v>1104</v>
      </c>
      <c r="D445" s="1">
        <v>44851</v>
      </c>
      <c r="E445" s="2" t="s">
        <v>1105</v>
      </c>
      <c r="F445" s="10" t="s">
        <v>1106</v>
      </c>
      <c r="G445" s="5">
        <v>6000</v>
      </c>
      <c r="H445" s="2" t="s">
        <v>297</v>
      </c>
      <c r="I445" s="2" t="s">
        <v>18</v>
      </c>
      <c r="K445" s="5"/>
      <c r="L445" s="19"/>
    </row>
    <row r="446" spans="1:35" ht="24.95" customHeight="1">
      <c r="A446" s="2">
        <v>440</v>
      </c>
      <c r="B446" s="13">
        <v>8069</v>
      </c>
      <c r="C446" s="2" t="s">
        <v>1107</v>
      </c>
      <c r="D446" s="1">
        <v>44825</v>
      </c>
      <c r="E446" s="2" t="s">
        <v>1108</v>
      </c>
      <c r="F446" s="10" t="s">
        <v>1109</v>
      </c>
      <c r="G446" s="5">
        <v>0</v>
      </c>
      <c r="H446" s="1" t="s">
        <v>244</v>
      </c>
      <c r="I446" s="2" t="s">
        <v>18</v>
      </c>
      <c r="K446" s="5">
        <v>1600</v>
      </c>
      <c r="L446" s="19"/>
    </row>
    <row r="447" spans="1:35" ht="24.95" customHeight="1">
      <c r="A447" s="2">
        <v>441</v>
      </c>
      <c r="B447" s="13">
        <v>8072</v>
      </c>
      <c r="C447" s="2" t="s">
        <v>1110</v>
      </c>
      <c r="D447" s="1">
        <v>44880</v>
      </c>
      <c r="E447" s="2" t="s">
        <v>279</v>
      </c>
      <c r="F447" s="10" t="s">
        <v>1111</v>
      </c>
      <c r="G447" s="5">
        <v>0</v>
      </c>
      <c r="H447" s="2" t="s">
        <v>62</v>
      </c>
      <c r="I447" s="2" t="s">
        <v>18</v>
      </c>
      <c r="K447" s="5"/>
      <c r="L447" s="19"/>
    </row>
    <row r="448" spans="1:35" ht="24.95" customHeight="1">
      <c r="A448" s="2">
        <v>442</v>
      </c>
      <c r="B448" s="13">
        <v>8073</v>
      </c>
      <c r="C448" s="2" t="s">
        <v>1112</v>
      </c>
      <c r="D448" s="1">
        <v>45245</v>
      </c>
      <c r="E448" s="2" t="s">
        <v>279</v>
      </c>
      <c r="F448" s="10" t="s">
        <v>1113</v>
      </c>
      <c r="G448" s="5">
        <v>0</v>
      </c>
      <c r="H448" s="2" t="s">
        <v>62</v>
      </c>
      <c r="I448" s="2" t="s">
        <v>18</v>
      </c>
      <c r="K448" s="5"/>
      <c r="L448" s="19"/>
    </row>
    <row r="449" spans="1:12" ht="24.95" customHeight="1">
      <c r="A449" s="2">
        <v>443</v>
      </c>
      <c r="B449" s="13">
        <v>8074</v>
      </c>
      <c r="C449" s="2" t="s">
        <v>1114</v>
      </c>
      <c r="D449" s="1">
        <v>44880</v>
      </c>
      <c r="E449" s="2" t="s">
        <v>279</v>
      </c>
      <c r="F449" s="10" t="s">
        <v>1113</v>
      </c>
      <c r="G449" s="5">
        <v>4400</v>
      </c>
      <c r="H449" s="2" t="s">
        <v>62</v>
      </c>
      <c r="I449" s="2" t="s">
        <v>18</v>
      </c>
      <c r="K449" s="5"/>
      <c r="L449" s="19"/>
    </row>
    <row r="450" spans="1:12" ht="24.95" customHeight="1">
      <c r="A450" s="2">
        <v>444</v>
      </c>
      <c r="B450" s="13">
        <v>8075</v>
      </c>
      <c r="C450" s="2" t="s">
        <v>283</v>
      </c>
      <c r="D450" s="1">
        <v>44880</v>
      </c>
      <c r="E450" s="2" t="s">
        <v>279</v>
      </c>
      <c r="F450" s="10" t="s">
        <v>1113</v>
      </c>
      <c r="G450" s="5">
        <v>19700</v>
      </c>
      <c r="H450" s="2" t="s">
        <v>62</v>
      </c>
      <c r="I450" s="2" t="s">
        <v>18</v>
      </c>
      <c r="K450" s="5"/>
      <c r="L450" s="19"/>
    </row>
    <row r="451" spans="1:12" ht="24.95" customHeight="1">
      <c r="A451" s="2">
        <v>445</v>
      </c>
      <c r="B451" s="13">
        <v>8077</v>
      </c>
      <c r="C451" s="2" t="s">
        <v>335</v>
      </c>
      <c r="D451" s="1">
        <v>45245</v>
      </c>
      <c r="E451" s="2" t="s">
        <v>1115</v>
      </c>
      <c r="F451" s="10" t="s">
        <v>1116</v>
      </c>
      <c r="G451" s="5">
        <v>560</v>
      </c>
      <c r="H451" s="2" t="s">
        <v>346</v>
      </c>
      <c r="I451" s="2" t="s">
        <v>18</v>
      </c>
      <c r="K451" s="5"/>
      <c r="L451" s="19"/>
    </row>
    <row r="452" spans="1:12" ht="24.95" customHeight="1">
      <c r="A452" s="2">
        <v>446</v>
      </c>
      <c r="B452" s="13">
        <v>8078</v>
      </c>
      <c r="C452" s="2" t="s">
        <v>1117</v>
      </c>
      <c r="D452" s="1">
        <v>44858</v>
      </c>
      <c r="E452" s="2" t="s">
        <v>1077</v>
      </c>
      <c r="F452" s="10" t="s">
        <v>1118</v>
      </c>
      <c r="G452" s="5">
        <v>3000</v>
      </c>
      <c r="H452" s="1" t="s">
        <v>244</v>
      </c>
      <c r="I452" s="2" t="s">
        <v>18</v>
      </c>
      <c r="K452" s="5"/>
      <c r="L452" s="19"/>
    </row>
    <row r="453" spans="1:12" ht="24.95" customHeight="1">
      <c r="A453" s="2">
        <v>447</v>
      </c>
      <c r="B453" s="13">
        <v>8079</v>
      </c>
      <c r="C453" s="2" t="s">
        <v>1119</v>
      </c>
      <c r="D453" s="1">
        <v>44876</v>
      </c>
      <c r="E453" s="2" t="s">
        <v>1120</v>
      </c>
      <c r="F453" s="10" t="s">
        <v>1121</v>
      </c>
      <c r="G453" s="5">
        <v>3500</v>
      </c>
      <c r="H453" s="2" t="s">
        <v>148</v>
      </c>
      <c r="I453" s="2" t="s">
        <v>18</v>
      </c>
      <c r="K453" s="5"/>
      <c r="L453" s="19"/>
    </row>
    <row r="454" spans="1:12" ht="24.95" customHeight="1">
      <c r="A454" s="2">
        <v>448</v>
      </c>
      <c r="B454" s="13">
        <v>8080</v>
      </c>
      <c r="C454" s="2" t="s">
        <v>1114</v>
      </c>
      <c r="D454" s="1">
        <v>44876</v>
      </c>
      <c r="E454" s="2" t="s">
        <v>1122</v>
      </c>
      <c r="F454" s="10" t="s">
        <v>1123</v>
      </c>
      <c r="G454" s="5">
        <v>13300</v>
      </c>
      <c r="H454" s="1" t="s">
        <v>244</v>
      </c>
      <c r="I454" s="2" t="s">
        <v>18</v>
      </c>
      <c r="K454" s="5"/>
      <c r="L454" s="19"/>
    </row>
    <row r="455" spans="1:12" ht="24.95" customHeight="1">
      <c r="A455" s="2">
        <v>449</v>
      </c>
      <c r="B455" s="13">
        <v>8081</v>
      </c>
      <c r="C455" s="2" t="s">
        <v>775</v>
      </c>
      <c r="D455" s="1">
        <v>44874</v>
      </c>
      <c r="E455" s="2" t="s">
        <v>894</v>
      </c>
      <c r="F455" s="10" t="s">
        <v>1124</v>
      </c>
      <c r="G455" s="5">
        <v>40</v>
      </c>
      <c r="H455" s="1" t="s">
        <v>244</v>
      </c>
      <c r="I455" s="2" t="s">
        <v>18</v>
      </c>
      <c r="K455" s="5"/>
      <c r="L455" s="19"/>
    </row>
    <row r="456" spans="1:12" ht="24.95" customHeight="1">
      <c r="A456" s="2">
        <v>450</v>
      </c>
      <c r="B456" s="13">
        <v>8082</v>
      </c>
      <c r="C456" s="2" t="s">
        <v>1125</v>
      </c>
      <c r="D456" s="1">
        <v>44841</v>
      </c>
      <c r="E456" s="2" t="s">
        <v>1126</v>
      </c>
      <c r="F456" s="10" t="s">
        <v>1127</v>
      </c>
      <c r="G456" s="5">
        <v>15319.98</v>
      </c>
      <c r="H456" s="1" t="s">
        <v>244</v>
      </c>
      <c r="I456" s="2" t="s">
        <v>18</v>
      </c>
      <c r="K456" s="5"/>
      <c r="L456" s="19"/>
    </row>
    <row r="457" spans="1:12" ht="24.95" customHeight="1">
      <c r="A457" s="2">
        <v>451</v>
      </c>
      <c r="B457" s="13">
        <v>8085</v>
      </c>
      <c r="C457" s="2" t="s">
        <v>1128</v>
      </c>
      <c r="D457" s="1">
        <v>44876</v>
      </c>
      <c r="E457" s="2" t="s">
        <v>1120</v>
      </c>
      <c r="F457" s="10" t="s">
        <v>1121</v>
      </c>
      <c r="G457" s="5">
        <v>3500</v>
      </c>
      <c r="H457" s="2" t="s">
        <v>148</v>
      </c>
      <c r="I457" s="2" t="s">
        <v>18</v>
      </c>
      <c r="K457" s="5"/>
      <c r="L457" s="19"/>
    </row>
    <row r="458" spans="1:12" ht="24.95" customHeight="1">
      <c r="A458" s="2">
        <v>452</v>
      </c>
      <c r="B458" s="13">
        <v>8086</v>
      </c>
      <c r="C458" s="2" t="s">
        <v>1129</v>
      </c>
      <c r="D458" s="1">
        <v>44876</v>
      </c>
      <c r="E458" s="2" t="s">
        <v>1120</v>
      </c>
      <c r="F458" s="10" t="s">
        <v>1121</v>
      </c>
      <c r="G458" s="5">
        <v>0</v>
      </c>
      <c r="H458" s="2" t="s">
        <v>148</v>
      </c>
      <c r="I458" s="2" t="s">
        <v>18</v>
      </c>
      <c r="K458" s="5">
        <v>3850</v>
      </c>
      <c r="L458" s="19"/>
    </row>
    <row r="459" spans="1:12" ht="24.95" customHeight="1">
      <c r="A459" s="2">
        <v>453</v>
      </c>
      <c r="B459" s="13">
        <v>8087</v>
      </c>
      <c r="C459" s="2" t="s">
        <v>1130</v>
      </c>
      <c r="D459" s="1">
        <v>44834</v>
      </c>
      <c r="E459" s="2" t="s">
        <v>1131</v>
      </c>
      <c r="F459" s="10" t="s">
        <v>1132</v>
      </c>
      <c r="G459" s="5">
        <v>58121.81</v>
      </c>
      <c r="H459" s="2" t="s">
        <v>36</v>
      </c>
      <c r="I459" s="2" t="s">
        <v>18</v>
      </c>
      <c r="K459" s="5"/>
      <c r="L459" s="19"/>
    </row>
    <row r="460" spans="1:12" ht="24.95" customHeight="1">
      <c r="A460" s="2">
        <v>454</v>
      </c>
      <c r="B460" s="13">
        <v>8088</v>
      </c>
      <c r="C460" s="2" t="s">
        <v>1133</v>
      </c>
      <c r="D460" s="1">
        <v>44882</v>
      </c>
      <c r="E460" s="2" t="s">
        <v>1134</v>
      </c>
      <c r="F460" s="10" t="s">
        <v>1135</v>
      </c>
      <c r="G460" s="5">
        <v>0</v>
      </c>
      <c r="H460" s="2" t="s">
        <v>297</v>
      </c>
      <c r="I460" s="2" t="s">
        <v>18</v>
      </c>
      <c r="K460" s="5">
        <v>12000</v>
      </c>
      <c r="L460" s="19"/>
    </row>
    <row r="461" spans="1:12" ht="24.95" customHeight="1">
      <c r="A461" s="2">
        <v>455</v>
      </c>
      <c r="B461" s="13">
        <v>8090</v>
      </c>
      <c r="C461" s="2" t="s">
        <v>1136</v>
      </c>
      <c r="D461" s="1">
        <v>44911</v>
      </c>
      <c r="E461" s="2" t="s">
        <v>1137</v>
      </c>
      <c r="F461" s="10" t="s">
        <v>1138</v>
      </c>
      <c r="G461" s="5">
        <v>0</v>
      </c>
      <c r="H461" s="2" t="s">
        <v>346</v>
      </c>
      <c r="I461" s="2" t="s">
        <v>18</v>
      </c>
      <c r="K461" s="5"/>
      <c r="L461" s="19"/>
    </row>
    <row r="462" spans="1:12" ht="24.95" customHeight="1">
      <c r="A462" s="2">
        <v>456</v>
      </c>
      <c r="B462" s="13">
        <v>8091</v>
      </c>
      <c r="C462" s="2" t="s">
        <v>1139</v>
      </c>
      <c r="D462" s="1">
        <v>45262</v>
      </c>
      <c r="E462" s="2" t="s">
        <v>1140</v>
      </c>
      <c r="F462" s="10" t="s">
        <v>1141</v>
      </c>
      <c r="G462" s="5">
        <v>0</v>
      </c>
      <c r="H462" s="1" t="s">
        <v>244</v>
      </c>
      <c r="I462" s="2" t="s">
        <v>18</v>
      </c>
      <c r="K462" s="5">
        <v>1500</v>
      </c>
      <c r="L462" s="19"/>
    </row>
    <row r="463" spans="1:12" ht="24.95" customHeight="1">
      <c r="A463" s="2">
        <v>457</v>
      </c>
      <c r="B463" s="13">
        <v>8092</v>
      </c>
      <c r="C463" s="2" t="s">
        <v>1142</v>
      </c>
      <c r="D463" s="1">
        <v>45256</v>
      </c>
      <c r="E463" s="2" t="s">
        <v>1134</v>
      </c>
      <c r="F463" s="10" t="s">
        <v>1135</v>
      </c>
      <c r="G463" s="5">
        <v>0</v>
      </c>
      <c r="H463" s="2" t="s">
        <v>297</v>
      </c>
      <c r="I463" s="2" t="s">
        <v>18</v>
      </c>
      <c r="K463" s="5">
        <v>12000</v>
      </c>
      <c r="L463" s="19"/>
    </row>
    <row r="464" spans="1:12" ht="24.95" customHeight="1">
      <c r="A464" s="2">
        <v>458</v>
      </c>
      <c r="B464" s="13">
        <v>8093</v>
      </c>
      <c r="C464" s="2" t="s">
        <v>1143</v>
      </c>
      <c r="D464" s="1">
        <v>45256</v>
      </c>
      <c r="E464" s="2" t="s">
        <v>1144</v>
      </c>
      <c r="F464" s="10" t="s">
        <v>1145</v>
      </c>
      <c r="G464" s="5">
        <v>0</v>
      </c>
      <c r="H464" s="2" t="s">
        <v>717</v>
      </c>
      <c r="I464" s="2" t="s">
        <v>18</v>
      </c>
      <c r="K464" s="5"/>
      <c r="L464" s="19"/>
    </row>
    <row r="465" spans="1:12" ht="24.95" customHeight="1">
      <c r="A465" s="2">
        <v>459</v>
      </c>
      <c r="B465" s="13">
        <v>8094</v>
      </c>
      <c r="C465" s="2" t="s">
        <v>1146</v>
      </c>
      <c r="D465" s="1">
        <v>45258</v>
      </c>
      <c r="E465" s="2" t="s">
        <v>1134</v>
      </c>
      <c r="F465" s="10" t="s">
        <v>1135</v>
      </c>
      <c r="G465" s="5">
        <v>0</v>
      </c>
      <c r="H465" s="1" t="s">
        <v>244</v>
      </c>
      <c r="I465" s="2" t="s">
        <v>18</v>
      </c>
      <c r="K465" s="5">
        <v>12000</v>
      </c>
      <c r="L465" s="19"/>
    </row>
    <row r="466" spans="1:12" ht="24.95" customHeight="1">
      <c r="A466" s="2">
        <v>460</v>
      </c>
      <c r="B466" s="13">
        <v>8095</v>
      </c>
      <c r="C466" s="2" t="s">
        <v>199</v>
      </c>
      <c r="D466" s="1">
        <v>44901</v>
      </c>
      <c r="E466" s="2" t="s">
        <v>1147</v>
      </c>
      <c r="F466" s="10" t="s">
        <v>1148</v>
      </c>
      <c r="G466" s="5">
        <v>0</v>
      </c>
      <c r="H466" s="1" t="s">
        <v>244</v>
      </c>
      <c r="I466" s="2" t="s">
        <v>18</v>
      </c>
      <c r="K466" s="5">
        <v>15800</v>
      </c>
      <c r="L466" s="19"/>
    </row>
    <row r="467" spans="1:12" ht="24.95" customHeight="1">
      <c r="A467" s="2">
        <v>461</v>
      </c>
      <c r="B467" s="13">
        <v>8096</v>
      </c>
      <c r="C467" s="2" t="s">
        <v>1149</v>
      </c>
      <c r="D467" s="1">
        <v>44897</v>
      </c>
      <c r="E467" s="2" t="s">
        <v>279</v>
      </c>
      <c r="F467" s="10" t="s">
        <v>1113</v>
      </c>
      <c r="G467" s="5">
        <v>3700</v>
      </c>
      <c r="H467" s="2" t="s">
        <v>62</v>
      </c>
      <c r="I467" s="2" t="s">
        <v>18</v>
      </c>
      <c r="K467" s="5"/>
      <c r="L467" s="19"/>
    </row>
    <row r="468" spans="1:12" ht="24.95" customHeight="1">
      <c r="A468" s="2">
        <v>462</v>
      </c>
      <c r="B468" s="13">
        <v>8097</v>
      </c>
      <c r="C468" s="2" t="s">
        <v>1150</v>
      </c>
      <c r="D468" s="1">
        <v>44896</v>
      </c>
      <c r="E468" s="2" t="s">
        <v>1147</v>
      </c>
      <c r="F468" s="10" t="s">
        <v>1151</v>
      </c>
      <c r="G468" s="5">
        <v>0</v>
      </c>
      <c r="H468" s="1" t="s">
        <v>244</v>
      </c>
      <c r="I468" s="2" t="s">
        <v>18</v>
      </c>
      <c r="K468" s="5">
        <v>12000</v>
      </c>
      <c r="L468" s="19"/>
    </row>
    <row r="469" spans="1:12" ht="24.95" customHeight="1">
      <c r="A469" s="2">
        <v>463</v>
      </c>
      <c r="B469" s="13">
        <v>8098</v>
      </c>
      <c r="C469" s="2" t="s">
        <v>1104</v>
      </c>
      <c r="D469" s="1">
        <v>44897</v>
      </c>
      <c r="E469" s="2" t="s">
        <v>1103</v>
      </c>
      <c r="F469" s="10" t="s">
        <v>1152</v>
      </c>
      <c r="G469" s="5">
        <v>2000</v>
      </c>
      <c r="H469" s="1" t="s">
        <v>244</v>
      </c>
      <c r="I469" s="2" t="s">
        <v>18</v>
      </c>
      <c r="K469" s="5"/>
      <c r="L469" s="19"/>
    </row>
    <row r="470" spans="1:12" ht="24.95" customHeight="1">
      <c r="A470" s="2">
        <v>464</v>
      </c>
      <c r="B470" s="13">
        <v>8100</v>
      </c>
      <c r="C470" s="2" t="s">
        <v>1153</v>
      </c>
      <c r="D470" s="1">
        <v>44911</v>
      </c>
      <c r="E470" s="2" t="s">
        <v>1154</v>
      </c>
      <c r="F470" s="10" t="s">
        <v>1155</v>
      </c>
      <c r="G470" s="5">
        <v>0</v>
      </c>
      <c r="H470" s="1" t="s">
        <v>244</v>
      </c>
      <c r="I470" s="2" t="s">
        <v>18</v>
      </c>
      <c r="K470" s="5"/>
      <c r="L470" s="19"/>
    </row>
    <row r="471" spans="1:12" ht="24.95" customHeight="1">
      <c r="A471" s="2">
        <v>465</v>
      </c>
      <c r="B471" s="13">
        <v>8101</v>
      </c>
      <c r="C471" s="2" t="s">
        <v>1156</v>
      </c>
      <c r="D471" s="1">
        <v>44907</v>
      </c>
      <c r="E471" s="2" t="s">
        <v>1157</v>
      </c>
      <c r="F471" s="10" t="s">
        <v>1158</v>
      </c>
      <c r="G471" s="5">
        <v>0</v>
      </c>
      <c r="H471" s="1" t="s">
        <v>244</v>
      </c>
      <c r="I471" s="2" t="s">
        <v>18</v>
      </c>
      <c r="K471" s="5">
        <v>1500</v>
      </c>
      <c r="L471" s="19"/>
    </row>
    <row r="472" spans="1:12" ht="24.95" customHeight="1">
      <c r="A472" s="2">
        <v>466</v>
      </c>
      <c r="B472" s="13">
        <v>8103</v>
      </c>
      <c r="C472" s="2" t="s">
        <v>1159</v>
      </c>
      <c r="D472" s="1">
        <v>44897</v>
      </c>
      <c r="E472" s="2" t="s">
        <v>1160</v>
      </c>
      <c r="F472" s="10" t="s">
        <v>1145</v>
      </c>
      <c r="G472" s="5">
        <v>2000</v>
      </c>
      <c r="H472" s="1" t="s">
        <v>244</v>
      </c>
      <c r="I472" s="2" t="s">
        <v>18</v>
      </c>
      <c r="K472" s="5"/>
      <c r="L472" s="19"/>
    </row>
    <row r="473" spans="1:12" ht="24.95" customHeight="1">
      <c r="A473" s="2">
        <v>467</v>
      </c>
      <c r="B473" s="13">
        <v>8104</v>
      </c>
      <c r="C473" s="2" t="s">
        <v>1161</v>
      </c>
      <c r="D473" s="1">
        <v>45199</v>
      </c>
      <c r="E473" s="2" t="s">
        <v>1162</v>
      </c>
      <c r="F473" s="10" t="s">
        <v>1163</v>
      </c>
      <c r="G473" s="5">
        <v>10920</v>
      </c>
      <c r="H473" s="2" t="s">
        <v>148</v>
      </c>
      <c r="I473" s="2" t="s">
        <v>18</v>
      </c>
      <c r="K473" s="5"/>
      <c r="L473" s="19"/>
    </row>
    <row r="474" spans="1:12" ht="24.95" customHeight="1">
      <c r="A474" s="2">
        <v>468</v>
      </c>
      <c r="B474" s="13">
        <v>8106</v>
      </c>
      <c r="C474" s="2" t="s">
        <v>1164</v>
      </c>
      <c r="D474" s="1">
        <v>44896</v>
      </c>
      <c r="E474" s="2" t="s">
        <v>1165</v>
      </c>
      <c r="F474" s="10" t="s">
        <v>1155</v>
      </c>
      <c r="G474" s="5">
        <v>4000</v>
      </c>
      <c r="H474" s="1" t="s">
        <v>244</v>
      </c>
      <c r="I474" s="2" t="s">
        <v>18</v>
      </c>
      <c r="K474" s="5"/>
      <c r="L474" s="19"/>
    </row>
    <row r="475" spans="1:12" ht="24.95" customHeight="1">
      <c r="A475" s="2">
        <v>469</v>
      </c>
      <c r="B475" s="13">
        <v>8107</v>
      </c>
      <c r="C475" s="2" t="s">
        <v>1166</v>
      </c>
      <c r="D475" s="1">
        <v>44901</v>
      </c>
      <c r="E475" s="2" t="s">
        <v>1167</v>
      </c>
      <c r="F475" s="10" t="s">
        <v>1148</v>
      </c>
      <c r="G475" s="5">
        <v>4000</v>
      </c>
      <c r="H475" s="1" t="s">
        <v>244</v>
      </c>
      <c r="I475" s="2" t="s">
        <v>18</v>
      </c>
      <c r="K475" s="5"/>
      <c r="L475" s="19"/>
    </row>
    <row r="476" spans="1:12" ht="24.95" customHeight="1">
      <c r="A476" s="2">
        <v>470</v>
      </c>
      <c r="B476" s="13">
        <v>8108</v>
      </c>
      <c r="C476" s="2" t="s">
        <v>1168</v>
      </c>
      <c r="D476" s="1">
        <v>44902</v>
      </c>
      <c r="E476" s="2" t="s">
        <v>1169</v>
      </c>
      <c r="F476" s="10" t="s">
        <v>1148</v>
      </c>
      <c r="G476" s="5">
        <v>4000</v>
      </c>
      <c r="H476" s="1" t="s">
        <v>244</v>
      </c>
      <c r="I476" s="2" t="s">
        <v>18</v>
      </c>
      <c r="K476" s="5"/>
      <c r="L476" s="19"/>
    </row>
    <row r="477" spans="1:12" ht="24.95" customHeight="1">
      <c r="A477" s="2">
        <v>471</v>
      </c>
      <c r="B477" s="13">
        <v>8109</v>
      </c>
      <c r="C477" s="2" t="s">
        <v>1170</v>
      </c>
      <c r="D477" s="1">
        <v>44909</v>
      </c>
      <c r="E477" s="2" t="s">
        <v>1171</v>
      </c>
      <c r="F477" s="10" t="s">
        <v>1148</v>
      </c>
      <c r="G477" s="5">
        <v>0</v>
      </c>
      <c r="H477" s="2" t="s">
        <v>690</v>
      </c>
      <c r="I477" s="2" t="s">
        <v>18</v>
      </c>
      <c r="K477" s="5">
        <v>7400</v>
      </c>
      <c r="L477" s="19"/>
    </row>
    <row r="478" spans="1:12" ht="24.95" customHeight="1">
      <c r="A478" s="2">
        <v>472</v>
      </c>
      <c r="B478" s="13">
        <v>8110</v>
      </c>
      <c r="C478" s="2" t="s">
        <v>1172</v>
      </c>
      <c r="D478" s="1">
        <v>44902</v>
      </c>
      <c r="E478" s="2" t="s">
        <v>1173</v>
      </c>
      <c r="F478" s="10" t="s">
        <v>1174</v>
      </c>
      <c r="G478" s="5">
        <v>3000</v>
      </c>
      <c r="H478" s="1" t="s">
        <v>244</v>
      </c>
      <c r="I478" s="2" t="s">
        <v>18</v>
      </c>
      <c r="K478" s="5"/>
      <c r="L478" s="19"/>
    </row>
    <row r="479" spans="1:12" ht="24.95" customHeight="1">
      <c r="A479" s="2">
        <v>473</v>
      </c>
      <c r="B479" s="13">
        <v>8111</v>
      </c>
      <c r="C479" s="2" t="s">
        <v>445</v>
      </c>
      <c r="D479" s="1">
        <v>44901</v>
      </c>
      <c r="E479" s="2" t="s">
        <v>1167</v>
      </c>
      <c r="F479" s="10" t="s">
        <v>1148</v>
      </c>
      <c r="G479" s="5">
        <v>4000</v>
      </c>
      <c r="H479" s="1" t="s">
        <v>244</v>
      </c>
      <c r="I479" s="2" t="s">
        <v>18</v>
      </c>
      <c r="K479" s="5"/>
      <c r="L479" s="19"/>
    </row>
    <row r="480" spans="1:12" ht="24.95" customHeight="1">
      <c r="A480" s="2">
        <v>474</v>
      </c>
      <c r="B480" s="13">
        <v>8112</v>
      </c>
      <c r="C480" s="2" t="s">
        <v>1175</v>
      </c>
      <c r="D480" s="1">
        <v>44906</v>
      </c>
      <c r="E480" s="2" t="s">
        <v>1154</v>
      </c>
      <c r="F480" s="10" t="s">
        <v>1148</v>
      </c>
      <c r="G480" s="5">
        <v>1000</v>
      </c>
      <c r="H480" s="1" t="s">
        <v>244</v>
      </c>
      <c r="I480" s="2" t="s">
        <v>18</v>
      </c>
      <c r="K480" s="5"/>
      <c r="L480" s="19"/>
    </row>
    <row r="481" spans="1:12" ht="24.95" customHeight="1">
      <c r="A481" s="2">
        <v>475</v>
      </c>
      <c r="B481" s="13">
        <v>8113</v>
      </c>
      <c r="C481" s="2" t="s">
        <v>1065</v>
      </c>
      <c r="D481" s="1">
        <v>44870</v>
      </c>
      <c r="E481" s="2" t="str">
        <f>UPPER(" assessoria
consultiva e contenciosa na área Trabalhista SEDE")</f>
        <v xml:space="preserve"> ASSESSORIA
CONSULTIVA E CONTENCIOSA NA ÁREA TRABALHISTA SEDE</v>
      </c>
      <c r="F481" s="10" t="s">
        <v>1176</v>
      </c>
      <c r="G481" s="5">
        <v>0</v>
      </c>
      <c r="H481" s="2" t="s">
        <v>30</v>
      </c>
      <c r="I481" s="2" t="s">
        <v>18</v>
      </c>
      <c r="K481" s="5">
        <v>3120</v>
      </c>
      <c r="L481" s="19"/>
    </row>
    <row r="482" spans="1:12" ht="24.95" customHeight="1">
      <c r="A482" s="2">
        <v>476</v>
      </c>
      <c r="B482" s="13">
        <v>8114</v>
      </c>
      <c r="C482" s="2" t="s">
        <v>1177</v>
      </c>
      <c r="D482" s="1">
        <v>44911</v>
      </c>
      <c r="E482" s="2" t="s">
        <v>1178</v>
      </c>
      <c r="F482" s="10" t="s">
        <v>1179</v>
      </c>
      <c r="G482" s="5">
        <v>0</v>
      </c>
      <c r="H482" s="2" t="s">
        <v>346</v>
      </c>
      <c r="I482" s="2" t="s">
        <v>18</v>
      </c>
      <c r="K482" s="5">
        <v>50000</v>
      </c>
      <c r="L482" s="19"/>
    </row>
    <row r="483" spans="1:12" ht="24.95" customHeight="1">
      <c r="A483" s="2">
        <v>477</v>
      </c>
      <c r="B483" s="13">
        <v>8115</v>
      </c>
      <c r="C483" s="2" t="s">
        <v>1166</v>
      </c>
      <c r="D483" s="1">
        <v>44911</v>
      </c>
      <c r="E483" s="2" t="s">
        <v>1167</v>
      </c>
      <c r="F483" s="10" t="s">
        <v>1180</v>
      </c>
      <c r="G483" s="5">
        <v>4000</v>
      </c>
      <c r="H483" s="1" t="s">
        <v>244</v>
      </c>
      <c r="I483" s="2" t="s">
        <v>18</v>
      </c>
      <c r="K483" s="5"/>
      <c r="L483" s="19"/>
    </row>
    <row r="484" spans="1:12" ht="24.95" customHeight="1">
      <c r="A484" s="2">
        <v>478</v>
      </c>
      <c r="B484" s="13">
        <v>8116</v>
      </c>
      <c r="C484" s="2" t="s">
        <v>1181</v>
      </c>
      <c r="D484" s="1">
        <v>44897</v>
      </c>
      <c r="E484" s="2" t="s">
        <v>143</v>
      </c>
      <c r="F484" s="10" t="s">
        <v>1182</v>
      </c>
      <c r="G484" s="5">
        <v>0</v>
      </c>
      <c r="H484" s="2" t="s">
        <v>36</v>
      </c>
      <c r="I484" s="2" t="s">
        <v>18</v>
      </c>
      <c r="K484" s="5"/>
      <c r="L484" s="19"/>
    </row>
    <row r="485" spans="1:12" ht="24.95" customHeight="1">
      <c r="A485" s="2">
        <v>479</v>
      </c>
      <c r="B485" s="13">
        <v>8121</v>
      </c>
      <c r="C485" s="2" t="s">
        <v>230</v>
      </c>
      <c r="D485" s="1">
        <v>44911</v>
      </c>
      <c r="E485" s="2" t="s">
        <v>1183</v>
      </c>
      <c r="F485" s="10" t="s">
        <v>1182</v>
      </c>
      <c r="G485" s="5">
        <v>2500</v>
      </c>
      <c r="H485" s="1" t="s">
        <v>244</v>
      </c>
      <c r="I485" s="2" t="s">
        <v>18</v>
      </c>
      <c r="K485" s="5">
        <v>2500</v>
      </c>
      <c r="L485" s="19"/>
    </row>
    <row r="486" spans="1:12" ht="24.95" customHeight="1">
      <c r="A486" s="2">
        <v>480</v>
      </c>
      <c r="B486" s="13">
        <v>8122</v>
      </c>
      <c r="C486" s="2" t="s">
        <v>1184</v>
      </c>
      <c r="D486" s="1">
        <v>44911</v>
      </c>
      <c r="E486" s="2" t="s">
        <v>1160</v>
      </c>
      <c r="F486" s="10" t="s">
        <v>1185</v>
      </c>
      <c r="G486" s="5">
        <v>2000</v>
      </c>
      <c r="H486" s="1" t="s">
        <v>244</v>
      </c>
      <c r="I486" s="2" t="s">
        <v>18</v>
      </c>
      <c r="K486" s="5"/>
      <c r="L486" s="19"/>
    </row>
    <row r="488" spans="1:12" ht="24.95" customHeight="1">
      <c r="A488" s="26" t="s">
        <v>1186</v>
      </c>
      <c r="B488" s="26"/>
      <c r="C488" s="26"/>
      <c r="D488" s="26"/>
      <c r="E488" s="26"/>
    </row>
    <row r="490" spans="1:12" ht="24.95" customHeight="1">
      <c r="A490" s="27" t="s">
        <v>1187</v>
      </c>
      <c r="B490" s="27"/>
      <c r="C490" s="27"/>
    </row>
    <row r="492" spans="1:12" ht="24.95" customHeight="1">
      <c r="B492" s="30" t="s">
        <v>1188</v>
      </c>
      <c r="C492" s="30"/>
      <c r="G492" s="28" t="s">
        <v>1189</v>
      </c>
      <c r="H492" s="28"/>
      <c r="K492" s="7"/>
    </row>
    <row r="493" spans="1:12" ht="24.95" customHeight="1">
      <c r="B493" s="31" t="s">
        <v>1190</v>
      </c>
      <c r="C493" s="31"/>
      <c r="D493" s="15"/>
      <c r="E493" s="15"/>
      <c r="F493" s="15"/>
      <c r="G493" s="29" t="s">
        <v>1191</v>
      </c>
      <c r="H493" s="29"/>
      <c r="K493" s="7"/>
    </row>
    <row r="494" spans="1:12" ht="24.95" customHeight="1">
      <c r="B494" s="32" t="s">
        <v>1192</v>
      </c>
      <c r="C494" s="32"/>
      <c r="D494" s="15"/>
      <c r="E494" s="15"/>
      <c r="F494" s="15"/>
      <c r="G494" s="28" t="s">
        <v>1193</v>
      </c>
      <c r="H494" s="28"/>
      <c r="K494" s="7"/>
    </row>
  </sheetData>
  <mergeCells count="14">
    <mergeCell ref="K5:L5"/>
    <mergeCell ref="A2:L2"/>
    <mergeCell ref="A3:L3"/>
    <mergeCell ref="A4:L4"/>
    <mergeCell ref="A1:L1"/>
    <mergeCell ref="A5:I5"/>
    <mergeCell ref="A488:E488"/>
    <mergeCell ref="A490:C490"/>
    <mergeCell ref="G492:H492"/>
    <mergeCell ref="G493:H493"/>
    <mergeCell ref="G494:H494"/>
    <mergeCell ref="B492:C492"/>
    <mergeCell ref="B493:C493"/>
    <mergeCell ref="B494:C494"/>
  </mergeCells>
  <dataValidations count="1">
    <dataValidation type="list" allowBlank="1" showInputMessage="1" showErrorMessage="1" sqref="B489 B487 B491 B495:B1048576" xr:uid="{00000000-0002-0000-0000-000000000000}">
      <formula1>#REF!</formula1>
    </dataValidation>
  </dataValidations>
  <pageMargins left="0.51181102362204722" right="0.51181102362204722" top="0.78740157480314965" bottom="0.78740157480314965" header="0.31496062992125984" footer="0.31496062992125984"/>
  <pageSetup paperSize="9" scale="60" orientation="landscape" r:id="rId1"/>
  <drawing r:id="rId2"/>
  <tableParts count="1">
    <tablePart r:id="rId3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37" operator="containsText" id="{BDBA74CA-EACA-4C6B-B956-48606C5D6D91}">
            <xm:f>NOT(ISERROR(SEARCH(#REF!,D224)))</xm:f>
            <xm:f>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D486 D337:D437 D224:D256</xm:sqref>
        </x14:conditionalFormatting>
        <x14:conditionalFormatting xmlns:xm="http://schemas.microsoft.com/office/excel/2006/main">
          <x14:cfRule type="containsText" priority="36" operator="containsText" id="{FCC69F09-61E0-4E37-9A2E-B8B3C24D1C7A}">
            <xm:f>NOT(ISERROR(SEARCH(#REF!,D30)))</xm:f>
            <xm:f>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D30</xm:sqref>
        </x14:conditionalFormatting>
        <x14:conditionalFormatting xmlns:xm="http://schemas.microsoft.com/office/excel/2006/main">
          <x14:cfRule type="containsText" priority="35" operator="containsText" id="{04C9DF83-D4C3-445F-B84E-EB99D17FE28C}">
            <xm:f>NOT(ISERROR(SEARCH(#REF!,D35)))</xm:f>
            <xm:f>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D35</xm:sqref>
        </x14:conditionalFormatting>
        <x14:conditionalFormatting xmlns:xm="http://schemas.microsoft.com/office/excel/2006/main">
          <x14:cfRule type="containsText" priority="34" operator="containsText" id="{71257A17-E1F5-42AF-AAB0-9488281764A7}">
            <xm:f>NOT(ISERROR(SEARCH(#REF!,D175)))</xm:f>
            <xm:f>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D175</xm:sqref>
        </x14:conditionalFormatting>
        <x14:conditionalFormatting xmlns:xm="http://schemas.microsoft.com/office/excel/2006/main">
          <x14:cfRule type="containsText" priority="33" operator="containsText" id="{4772A617-7221-495C-9E95-C330D7797543}">
            <xm:f>NOT(ISERROR(SEARCH(#REF!,D176)))</xm:f>
            <xm:f>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D176</xm:sqref>
        </x14:conditionalFormatting>
        <x14:conditionalFormatting xmlns:xm="http://schemas.microsoft.com/office/excel/2006/main">
          <x14:cfRule type="containsText" priority="32" operator="containsText" id="{F52A8BBF-92F1-47B4-A124-F02FDBB9D289}">
            <xm:f>NOT(ISERROR(SEARCH(#REF!,D177)))</xm:f>
            <xm:f>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D177</xm:sqref>
        </x14:conditionalFormatting>
        <x14:conditionalFormatting xmlns:xm="http://schemas.microsoft.com/office/excel/2006/main">
          <x14:cfRule type="containsText" priority="31" operator="containsText" id="{E14DDF01-DF17-43D2-A472-DBBE9AEF766D}">
            <xm:f>NOT(ISERROR(SEARCH(#REF!,D178)))</xm:f>
            <xm:f>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D178</xm:sqref>
        </x14:conditionalFormatting>
        <x14:conditionalFormatting xmlns:xm="http://schemas.microsoft.com/office/excel/2006/main">
          <x14:cfRule type="containsText" priority="30" operator="containsText" id="{5B7FAEB4-E252-4D0A-89B9-CC7D03E453A9}">
            <xm:f>NOT(ISERROR(SEARCH(#REF!,D179)))</xm:f>
            <xm:f>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D179</xm:sqref>
        </x14:conditionalFormatting>
        <x14:conditionalFormatting xmlns:xm="http://schemas.microsoft.com/office/excel/2006/main">
          <x14:cfRule type="containsText" priority="29" operator="containsText" id="{3D25C327-89F8-43DC-B92D-3B7F1F616CAF}">
            <xm:f>NOT(ISERROR(SEARCH(#REF!,D180)))</xm:f>
            <xm:f>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D180</xm:sqref>
        </x14:conditionalFormatting>
        <x14:conditionalFormatting xmlns:xm="http://schemas.microsoft.com/office/excel/2006/main">
          <x14:cfRule type="containsText" priority="28" operator="containsText" id="{741A8FDE-0018-4248-8F2E-94988D783BEC}">
            <xm:f>NOT(ISERROR(SEARCH(#REF!,D181)))</xm:f>
            <xm:f>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D181:D182</xm:sqref>
        </x14:conditionalFormatting>
        <x14:conditionalFormatting xmlns:xm="http://schemas.microsoft.com/office/excel/2006/main">
          <x14:cfRule type="containsText" priority="27" operator="containsText" id="{11C4767B-415A-4E0D-A37D-2AA6E9492F62}">
            <xm:f>NOT(ISERROR(SEARCH(#REF!,D183)))</xm:f>
            <xm:f>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D183:D184</xm:sqref>
        </x14:conditionalFormatting>
        <x14:conditionalFormatting xmlns:xm="http://schemas.microsoft.com/office/excel/2006/main">
          <x14:cfRule type="containsText" priority="26" operator="containsText" id="{848F7FB5-1425-445F-B8C5-6FEE13439A03}">
            <xm:f>NOT(ISERROR(SEARCH(#REF!,D185)))</xm:f>
            <xm:f>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D185</xm:sqref>
        </x14:conditionalFormatting>
        <x14:conditionalFormatting xmlns:xm="http://schemas.microsoft.com/office/excel/2006/main">
          <x14:cfRule type="containsText" priority="25" operator="containsText" id="{8495572E-2D4E-4A0D-9E80-C2A0EE954531}">
            <xm:f>NOT(ISERROR(SEARCH(#REF!,D186)))</xm:f>
            <xm:f>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D186</xm:sqref>
        </x14:conditionalFormatting>
        <x14:conditionalFormatting xmlns:xm="http://schemas.microsoft.com/office/excel/2006/main">
          <x14:cfRule type="containsText" priority="24" operator="containsText" id="{B81FD480-E0C1-41BD-A6E3-9F3C596338CA}">
            <xm:f>NOT(ISERROR(SEARCH(#REF!,D187)))</xm:f>
            <xm:f>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D187:D207</xm:sqref>
        </x14:conditionalFormatting>
        <x14:conditionalFormatting xmlns:xm="http://schemas.microsoft.com/office/excel/2006/main">
          <x14:cfRule type="containsText" priority="23" operator="containsText" id="{716C0B68-64CF-48A6-B348-9707D4015A79}">
            <xm:f>NOT(ISERROR(SEARCH(#REF!,D208)))</xm:f>
            <xm:f>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D208</xm:sqref>
        </x14:conditionalFormatting>
        <x14:conditionalFormatting xmlns:xm="http://schemas.microsoft.com/office/excel/2006/main">
          <x14:cfRule type="containsText" priority="22" operator="containsText" id="{E9BFD732-ED93-4887-B655-16A52229AD44}">
            <xm:f>NOT(ISERROR(SEARCH(#REF!,D209)))</xm:f>
            <xm:f>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D209:D221</xm:sqref>
        </x14:conditionalFormatting>
        <x14:conditionalFormatting xmlns:xm="http://schemas.microsoft.com/office/excel/2006/main">
          <x14:cfRule type="containsText" priority="21" operator="containsText" id="{554DB17A-6664-4985-8ABB-3399E3351230}">
            <xm:f>NOT(ISERROR(SEARCH(#REF!,D222)))</xm:f>
            <xm:f>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D222</xm:sqref>
        </x14:conditionalFormatting>
        <x14:conditionalFormatting xmlns:xm="http://schemas.microsoft.com/office/excel/2006/main">
          <x14:cfRule type="containsText" priority="20" operator="containsText" id="{B0369E5F-64ED-44CC-89BF-633CB12DC01A}">
            <xm:f>NOT(ISERROR(SEARCH(#REF!,D223)))</xm:f>
            <xm:f>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D223</xm:sqref>
        </x14:conditionalFormatting>
        <x14:conditionalFormatting xmlns:xm="http://schemas.microsoft.com/office/excel/2006/main">
          <x14:cfRule type="containsText" priority="19" operator="containsText" id="{4987314A-91BE-47AA-8A05-0FD2BF5C758F}">
            <xm:f>NOT(ISERROR(SEARCH(#REF!,D257)))</xm:f>
            <xm:f>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D257</xm:sqref>
        </x14:conditionalFormatting>
        <x14:conditionalFormatting xmlns:xm="http://schemas.microsoft.com/office/excel/2006/main">
          <x14:cfRule type="containsText" priority="18" operator="containsText" id="{2181449E-AC45-421E-8EDF-B69387426692}">
            <xm:f>NOT(ISERROR(SEARCH(#REF!,D258)))</xm:f>
            <xm:f>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D258</xm:sqref>
        </x14:conditionalFormatting>
        <x14:conditionalFormatting xmlns:xm="http://schemas.microsoft.com/office/excel/2006/main">
          <x14:cfRule type="containsText" priority="16" operator="containsText" id="{8F1B45A9-A21A-41AF-87C3-EC955D7DBA1E}">
            <xm:f>NOT(ISERROR(SEARCH(#REF!,D260)))</xm:f>
            <xm:f>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D260</xm:sqref>
        </x14:conditionalFormatting>
        <x14:conditionalFormatting xmlns:xm="http://schemas.microsoft.com/office/excel/2006/main">
          <x14:cfRule type="containsText" priority="15" operator="containsText" id="{E64C691C-EB61-4BC6-B193-386FACB1107F}">
            <xm:f>NOT(ISERROR(SEARCH(#REF!,D261)))</xm:f>
            <xm:f>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D261:D266</xm:sqref>
        </x14:conditionalFormatting>
        <x14:conditionalFormatting xmlns:xm="http://schemas.microsoft.com/office/excel/2006/main">
          <x14:cfRule type="containsText" priority="14" operator="containsText" id="{269F05CB-A574-42A2-88EB-5ABDD8AF857C}">
            <xm:f>NOT(ISERROR(SEARCH(#REF!,D267)))</xm:f>
            <xm:f>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D267</xm:sqref>
        </x14:conditionalFormatting>
        <x14:conditionalFormatting xmlns:xm="http://schemas.microsoft.com/office/excel/2006/main">
          <x14:cfRule type="containsText" priority="17" operator="containsText" id="{D2092042-30AA-434E-B8A0-2A5953166F48}">
            <xm:f>NOT(ISERROR(SEARCH(#REF!,D259)))</xm:f>
            <xm:f>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D259</xm:sqref>
        </x14:conditionalFormatting>
        <x14:conditionalFormatting xmlns:xm="http://schemas.microsoft.com/office/excel/2006/main">
          <x14:cfRule type="containsText" priority="13" operator="containsText" id="{A3EA6B6C-84AF-40EE-9359-E49AFA4A77CB}">
            <xm:f>NOT(ISERROR(SEARCH(#REF!,D268)))</xm:f>
            <xm:f>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D268:D283</xm:sqref>
        </x14:conditionalFormatting>
        <x14:conditionalFormatting xmlns:xm="http://schemas.microsoft.com/office/excel/2006/main">
          <x14:cfRule type="containsText" priority="12" operator="containsText" id="{9AE6ABE6-80B0-4C71-93A8-B098C134C8EA}">
            <xm:f>NOT(ISERROR(SEARCH(#REF!,D285)))</xm:f>
            <xm:f>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D285:D286</xm:sqref>
        </x14:conditionalFormatting>
        <x14:conditionalFormatting xmlns:xm="http://schemas.microsoft.com/office/excel/2006/main">
          <x14:cfRule type="containsText" priority="11" operator="containsText" id="{3C203B22-F519-47B8-9AA8-468F5F8066F4}">
            <xm:f>NOT(ISERROR(SEARCH(#REF!,D288)))</xm:f>
            <xm:f>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D288:D312</xm:sqref>
        </x14:conditionalFormatting>
        <x14:conditionalFormatting xmlns:xm="http://schemas.microsoft.com/office/excel/2006/main">
          <x14:cfRule type="containsText" priority="10" operator="containsText" id="{B22E0BB3-5717-41A4-8A67-E6F8647AA791}">
            <xm:f>NOT(ISERROR(SEARCH(#REF!,D314)))</xm:f>
            <xm:f>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D314:D324</xm:sqref>
        </x14:conditionalFormatting>
        <x14:conditionalFormatting xmlns:xm="http://schemas.microsoft.com/office/excel/2006/main">
          <x14:cfRule type="containsText" priority="9" operator="containsText" id="{01E04D19-B35B-47D5-B81F-91326F373991}">
            <xm:f>NOT(ISERROR(SEARCH(#REF!,D325)))</xm:f>
            <xm:f>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D325</xm:sqref>
        </x14:conditionalFormatting>
        <x14:conditionalFormatting xmlns:xm="http://schemas.microsoft.com/office/excel/2006/main">
          <x14:cfRule type="containsText" priority="7" operator="containsText" id="{0E443658-840C-44DD-BAF9-35BF3CEAF7B9}">
            <xm:f>NOT(ISERROR(SEARCH(#REF!,D329)))</xm:f>
            <xm:f>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D329:D330</xm:sqref>
        </x14:conditionalFormatting>
        <x14:conditionalFormatting xmlns:xm="http://schemas.microsoft.com/office/excel/2006/main">
          <x14:cfRule type="containsText" priority="6" operator="containsText" id="{7AA91374-A053-4B9E-86D8-07B5E9F4A554}">
            <xm:f>NOT(ISERROR(SEARCH(#REF!,D331)))</xm:f>
            <xm:f>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D331:D335</xm:sqref>
        </x14:conditionalFormatting>
        <x14:conditionalFormatting xmlns:xm="http://schemas.microsoft.com/office/excel/2006/main">
          <x14:cfRule type="containsText" priority="5" operator="containsText" id="{04D59F32-9561-40C4-8AFA-1C573BBF9A5B}">
            <xm:f>NOT(ISERROR(SEARCH(#REF!,D336)))</xm:f>
            <xm:f>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D336</xm:sqref>
        </x14:conditionalFormatting>
        <x14:conditionalFormatting xmlns:xm="http://schemas.microsoft.com/office/excel/2006/main">
          <x14:cfRule type="containsText" priority="8" operator="containsText" id="{576BB12C-2D55-4180-B916-0DCC5E3CED9C}">
            <xm:f>NOT(ISERROR(SEARCH(#REF!,D326)))</xm:f>
            <xm:f>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D326:D328</xm:sqref>
        </x14:conditionalFormatting>
        <x14:conditionalFormatting xmlns:xm="http://schemas.microsoft.com/office/excel/2006/main">
          <x14:cfRule type="containsText" priority="4" operator="containsText" id="{C1C3D5C4-CD42-46E2-B16F-BB196AEE9F2A}">
            <xm:f>NOT(ISERROR(SEARCH(#REF!,D149)))</xm:f>
            <xm:f>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D149</xm:sqref>
        </x14:conditionalFormatting>
        <x14:conditionalFormatting xmlns:xm="http://schemas.microsoft.com/office/excel/2006/main">
          <x14:cfRule type="containsText" priority="3" operator="containsText" id="{13E13594-FC8C-48DC-A71A-3194AEC6E6B0}">
            <xm:f>NOT(ISERROR(SEARCH(#REF!,D31)))</xm:f>
            <xm:f>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D31</xm:sqref>
        </x14:conditionalFormatting>
        <x14:conditionalFormatting xmlns:xm="http://schemas.microsoft.com/office/excel/2006/main">
          <x14:cfRule type="containsText" priority="2" operator="containsText" id="{1A10D558-00BA-4CB8-8592-2DB5D6C02E71}">
            <xm:f>NOT(ISERROR(SEARCH(#REF!,D284)))</xm:f>
            <xm:f>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D284</xm:sqref>
        </x14:conditionalFormatting>
        <x14:conditionalFormatting xmlns:xm="http://schemas.microsoft.com/office/excel/2006/main">
          <x14:cfRule type="containsText" priority="1" operator="containsText" id="{6ECC870A-CEEA-434E-8EFF-E91BC6A4D254}">
            <xm:f>NOT(ISERROR(SEARCH(#REF!,D313)))</xm:f>
            <xm:f>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D313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e110fb17-1e3b-40d4-a56a-6e6527c9c4b1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477848AA004E34D9F6E3D46703F314B" ma:contentTypeVersion="12" ma:contentTypeDescription="Crie um novo documento." ma:contentTypeScope="" ma:versionID="ba2184af015dd3d621ef39b03447cea7">
  <xsd:schema xmlns:xsd="http://www.w3.org/2001/XMLSchema" xmlns:xs="http://www.w3.org/2001/XMLSchema" xmlns:p="http://schemas.microsoft.com/office/2006/metadata/properties" xmlns:ns3="5004c712-f18d-48d3-9047-b69d970e39b6" xmlns:ns4="e110fb17-1e3b-40d4-a56a-6e6527c9c4b1" targetNamespace="http://schemas.microsoft.com/office/2006/metadata/properties" ma:root="true" ma:fieldsID="d4b2401f9e7529da622ae31dc2dc42f5" ns3:_="" ns4:_="">
    <xsd:import namespace="5004c712-f18d-48d3-9047-b69d970e39b6"/>
    <xsd:import namespace="e110fb17-1e3b-40d4-a56a-6e6527c9c4b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LengthInSeconds" minOccurs="0"/>
                <xsd:element ref="ns4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04c712-f18d-48d3-9047-b69d970e39b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de Dica de Compartilhamento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10fb17-1e3b-40d4-a56a-6e6527c9c4b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19" nillable="true" ma:displayName="_activity" ma:hidden="true" ma:internalName="_activity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B32F244-6C0E-4887-80C1-D1206EC14278}"/>
</file>

<file path=customXml/itemProps2.xml><?xml version="1.0" encoding="utf-8"?>
<ds:datastoreItem xmlns:ds="http://schemas.openxmlformats.org/officeDocument/2006/customXml" ds:itemID="{3D50DADA-F9E9-45CA-BD9B-00CF059C0CD9}"/>
</file>

<file path=customXml/itemProps3.xml><?xml version="1.0" encoding="utf-8"?>
<ds:datastoreItem xmlns:ds="http://schemas.openxmlformats.org/officeDocument/2006/customXml" ds:itemID="{940BB50E-A3F1-4AAB-B229-E9FC8544A2A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Renata Freire</dc:creator>
  <cp:keywords/>
  <dc:description/>
  <cp:lastModifiedBy>Denise Alves dos Santos Relvas</cp:lastModifiedBy>
  <cp:revision/>
  <dcterms:created xsi:type="dcterms:W3CDTF">2023-01-06T12:25:07Z</dcterms:created>
  <dcterms:modified xsi:type="dcterms:W3CDTF">2023-03-10T19:14:33Z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0x010100E477848AA004E34D9F6E3D46703F314B</vt:lpwstr>
  </property>
</Properties>
</file>