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hidePivotFieldList="1"/>
  <mc:AlternateContent xmlns:mc="http://schemas.openxmlformats.org/markup-compatibility/2006">
    <mc:Choice Requires="x15">
      <x15ac:absPath xmlns:x15ac="http://schemas.microsoft.com/office/spreadsheetml/2010/11/ac" url="https://sustenidoscultura-my.sharepoint.com/personal/jose_goncalves_sustenidos_org_br/Documents/Índice de Transparência/2025/1.4 Relação de Prestadores de serviço/"/>
    </mc:Choice>
  </mc:AlternateContent>
  <xr:revisionPtr revIDLastSave="65" documentId="8_{87A249DD-AE68-42B5-9D1D-D6D27310FB4C}" xr6:coauthVersionLast="47" xr6:coauthVersionMax="47" xr10:uidLastSave="{DDC30629-680A-4C46-AB98-24A92EEC4653}"/>
  <bookViews>
    <workbookView xWindow="-110" yWindow="-110" windowWidth="19420" windowHeight="10300" xr2:uid="{00000000-000D-0000-FFFF-FFFF00000000}"/>
  </bookViews>
  <sheets>
    <sheet name="1º Relatorio Semestral" sheetId="35" r:id="rId1"/>
  </sheets>
  <definedNames>
    <definedName name="_DV_C28" localSheetId="0">'1º Relatorio Semestral'!#REF!</definedName>
    <definedName name="_DV_C28">#REF!</definedName>
    <definedName name="_DV_C43" localSheetId="0">'1º Relatorio Semestral'!#REF!</definedName>
    <definedName name="_DV_C43">#REF!</definedName>
    <definedName name="_DV_C44" localSheetId="0">'1º Relatorio Semestral'!#REF!</definedName>
    <definedName name="_DV_C44">#REF!</definedName>
    <definedName name="_DV_C45" localSheetId="0">'1º Relatorio Semestral'!#REF!</definedName>
    <definedName name="_DV_C45">#REF!</definedName>
    <definedName name="_xlnm._FilterDatabase" localSheetId="0" hidden="1">'1º Relatorio Semestral'!$A$2:$I$431</definedName>
  </definedNames>
  <calcPr calcId="191028"/>
  <customWorkbookViews>
    <customWorkbookView name="JACIRA FERREIRA BRANCO - Modo de exibição pessoal" guid="{652C049D-6345-4A11-94D4-40FB6B777C1F}" mergeInterval="0" personalView="1" maximized="1" xWindow="2869" yWindow="-11" windowWidth="2182" windowHeight="1300" tabRatio="593" activeSheetId="1"/>
    <customWorkbookView name="Renata Freire - Modo de exibição pessoal" guid="{B488788D-B2C2-43DA-98DC-57A4A632F6B4}" mergeInterval="0" personalView="1" maximized="1" xWindow="-11" yWindow="-11" windowWidth="1942" windowHeight="103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5" l="1"/>
  <c r="G19" i="35"/>
  <c r="G142" i="35"/>
  <c r="G43" i="35"/>
  <c r="G103" i="35"/>
  <c r="G145" i="35"/>
  <c r="G82" i="35"/>
  <c r="G26" i="35"/>
  <c r="G6" i="35"/>
  <c r="G23" i="35"/>
  <c r="G57" i="35"/>
  <c r="G69" i="35"/>
  <c r="G65" i="35"/>
  <c r="G53" i="35"/>
  <c r="G31" i="35"/>
  <c r="G41" i="35"/>
  <c r="G119" i="35"/>
  <c r="G50" i="35"/>
  <c r="E391" i="35"/>
  <c r="E390" i="35"/>
  <c r="E367" i="35"/>
  <c r="E362" i="35"/>
  <c r="E356" i="35"/>
  <c r="E355" i="35"/>
  <c r="E354" i="35"/>
  <c r="E81" i="35"/>
  <c r="E97" i="35"/>
  <c r="E256" i="35"/>
  <c r="C387" i="3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<sst xmlns="http://schemas.openxmlformats.org/spreadsheetml/2006/main" count="2165" uniqueCount="1092">
  <si>
    <t>Nº DE AJUSTES</t>
  </si>
  <si>
    <t>DATA DE ASSINATURA</t>
  </si>
  <si>
    <t>OBJETO</t>
  </si>
  <si>
    <t>VIGÊNCIA</t>
  </si>
  <si>
    <t>VALOR PAGO NO EXERCÍCIO R$</t>
  </si>
  <si>
    <t>CONDIÇÃO DE PAGAMENTO</t>
  </si>
  <si>
    <t xml:space="preserve">É ADITAMENTO? 	
S / N	
</t>
  </si>
  <si>
    <t>ALLIANZ SEGUROS SA</t>
  </si>
  <si>
    <t>SEGURO DE RESPONSABILIDADE CIVIL.</t>
  </si>
  <si>
    <t>Ínicio:21/12/2024 Término:21/12/2025</t>
  </si>
  <si>
    <t>A VISTA</t>
  </si>
  <si>
    <t>N</t>
  </si>
  <si>
    <t>29.028.137 VICTOR FERRARI</t>
  </si>
  <si>
    <t>COORDENADOR(A) 30º FETESP</t>
  </si>
  <si>
    <t>Ínicio: 10/04/2025 Término: 10/08/2025</t>
  </si>
  <si>
    <t>CONFORME CRONOGRAMA</t>
  </si>
  <si>
    <t>SOUZA LEMOS TUR LTDA</t>
  </si>
  <si>
    <t>TRANSPORTE DE PESSOAS PARA O ALOJAMENTO</t>
  </si>
  <si>
    <t>Ínicio:24/02/2025 Término: 19/12/2025</t>
  </si>
  <si>
    <t>MENSAL- DIA 10</t>
  </si>
  <si>
    <t>UNIMED DE TATUÍ COOPERATIVA DE TRABALHO MÉDICO</t>
  </si>
  <si>
    <t>ASSISTÊNCIA  MEDICA CONSERVATORIO TATUÍ</t>
  </si>
  <si>
    <t>Ínicio:01/03/2021 Término: 01/03/2025</t>
  </si>
  <si>
    <t>MENSAL - DIA 10</t>
  </si>
  <si>
    <t>S</t>
  </si>
  <si>
    <t>TICKET SERVIÇOS S A</t>
  </si>
  <si>
    <t>BENEFICIOS (TRANSPORTE/ ALIMENTAÇÃO/ REFEIÇÃO)</t>
  </si>
  <si>
    <t>Ínicio:18/09/2024 Término:17/08/2026</t>
  </si>
  <si>
    <t>MENSAL- DIA 30</t>
  </si>
  <si>
    <t>EDULOS EMPREENDIMENTOS IMOBILIÁRIOS LTDA</t>
  </si>
  <si>
    <t>LOCAÇÃO IMOVEL RUA 11 DE AGOSTO - ARTES CÊNICAS E MUSICALIZAÇÃO</t>
  </si>
  <si>
    <t>Ínicio:01/10/2024 Término:30/09/2029</t>
  </si>
  <si>
    <t>DENIS MARTINS TATUI</t>
  </si>
  <si>
    <t xml:space="preserve">SERVIÇOS DRY WALL (PAREDES E FORRO DE GESSO) PREDIO NOVO ARTES CÊNICAS E MUSICALIZAÇÃO </t>
  </si>
  <si>
    <t>Ínicio:06/12/2024  Término: 05/02/2025</t>
  </si>
  <si>
    <t>CORTESE ENGENHARIA LTDA</t>
  </si>
  <si>
    <t>OBRAS DE ACESSIBILIDADE NO EDIFÍCIO ARTES CÊNICAS E MUSICALIZAÇÃO</t>
  </si>
  <si>
    <t>Ínicio:22/01/2025 Término:28/01/2025</t>
  </si>
  <si>
    <t>RENATO RIBEIRO 39855421809</t>
  </si>
  <si>
    <t>PINTURA DAS INSTALAÇÕES DO NOVO PRÉDIO DE ARTES CÊNICAS E MUSICALIZAÇÃO.</t>
  </si>
  <si>
    <t>Ínicio:20/12/2024 Término:20/02/2025</t>
  </si>
  <si>
    <t>NOTRE DAME INTERMICA SAUDE S.A</t>
  </si>
  <si>
    <t>ASSISTÊNCIA MÉDICA SEDE</t>
  </si>
  <si>
    <t xml:space="preserve">Ínicio:28/05/2018 Término: 01/09/2025               </t>
  </si>
  <si>
    <t>PRESOT MATERIAIS DE CONSTRUCAO E TRANSPORTE LTDA</t>
  </si>
  <si>
    <t>SERVIÇOS DE ESQUADRIAS DE MADEIRAS PARA PREDIO NOVO ARTES CÊNICAS E MUSICALIZAÇÃO</t>
  </si>
  <si>
    <t>Ínicio:15/11/2024 Término:05/01/2025</t>
  </si>
  <si>
    <t>D.J. INSTALACOES ELETRICAS LTDA</t>
  </si>
  <si>
    <t>INSTALAÇÕES ELÉTRICAS PARA PRÉDIO NOVO ARTES CÊNICA E MUSICALIZAÇÃO</t>
  </si>
  <si>
    <t>Ínicio:15/11/2024 Término:16/01/2025</t>
  </si>
  <si>
    <t>AKAD SEGUROS BRASIL S.A</t>
  </si>
  <si>
    <t>SEGURO DE INSTRUMENTO MUSICAIS TATUÍ</t>
  </si>
  <si>
    <t>Ínicio:14/02/2025 Término 14/02/2026</t>
  </si>
  <si>
    <t>PONTUAL- 10 DIAS A APÓS PREST. SERV.</t>
  </si>
  <si>
    <t>PROSCENIO SOLUCOES CENICAS LTDA</t>
  </si>
  <si>
    <t>INSTALAÇÃO DE PISO FLUTUANTE ARTES CÊNICAS (NOVO IMOVEL)</t>
  </si>
  <si>
    <t>Ínicio:14/11/2024 Término: 31/12/2024</t>
  </si>
  <si>
    <t>ELEKTRO ELETRICIDADE E SERVIÇOS S.A.</t>
  </si>
  <si>
    <t>ENERGIA ELETRICA UNIDADES I TATUÍ</t>
  </si>
  <si>
    <t>Ínicio:01/09/2021 Término: 01/09/2031</t>
  </si>
  <si>
    <t>MENSAL - DIA 15</t>
  </si>
  <si>
    <t>SIMPLES- CASA DE SOFTWARE LTDA</t>
  </si>
  <si>
    <t>IMPLANTAÇÃO E CUSTOMIZAÇÃO DE SISTEMA PARA SECRETARIA ESCOLAR</t>
  </si>
  <si>
    <t>Ínicio:05/08/2024 Término: 05/08/2026</t>
  </si>
  <si>
    <t>B2FINANCE AUDITORIA E CONSULTORIA LTDA</t>
  </si>
  <si>
    <t>LICENCIAMENTO DE SOFTWARE MENSAL   DE   PLATAFORMA   DE   GESTÃO   INTEGRADA   (SAP)</t>
  </si>
  <si>
    <t>Ínicio:30/05/2022 Término: 29/05/2026</t>
  </si>
  <si>
    <t>DUO CONEXÕES ARTE E CULTURA LTDA</t>
  </si>
  <si>
    <t>REGENTE PARA ORQUESTRA SINFÔNICA</t>
  </si>
  <si>
    <t>Ínicio:02/01/2025 Término:31/12/2025</t>
  </si>
  <si>
    <t>ENERGIA ELETRICA UNIDADES TATUÍ</t>
  </si>
  <si>
    <t>Ínicio:17/02/2025 Término: 28/02/2026</t>
  </si>
  <si>
    <t>CENTRO DE INTEGRACAO EMPRESA ESCOLA CIEE</t>
  </si>
  <si>
    <t>ASSESSORIA  PARA APRENDIZ</t>
  </si>
  <si>
    <t>Ínicio:10/01/2024 Término: 10/01/2026</t>
  </si>
  <si>
    <t>MENSAL- DIA 20</t>
  </si>
  <si>
    <t>JGP HOLDING LTDA</t>
  </si>
  <si>
    <t>LOCAÇÃO DE IMÓVEL TATUÍ- MUSICALIZAÇÃO E INICIALIZAÇÃO MUSICAL</t>
  </si>
  <si>
    <t>Ínicio:01/01/2022 Término: 31/01/2025</t>
  </si>
  <si>
    <t>LEANDRO APARECIDO MACHADO 30239319842</t>
  </si>
  <si>
    <t>TRANSPORTE PARA MUDANÇA DO SETOR DE ARTES CÊNICAS.</t>
  </si>
  <si>
    <t>Ínicio:17/01/2025 Término:17/02/2025</t>
  </si>
  <si>
    <t>TICKET SOLUÇÕES HDFGT S.A</t>
  </si>
  <si>
    <t>VALE COMBUSTIVEL</t>
  </si>
  <si>
    <t>Ínicio:22/08/2024 Término: 22/08/2026</t>
  </si>
  <si>
    <t>LG INFORMÁTICA S/A</t>
  </si>
  <si>
    <t xml:space="preserve">CONTRATAÇÃO DE LICENÇAS DE USO DE SOFTWARE DE GESTÃO DE PESSOAS  </t>
  </si>
  <si>
    <t>Ínicio:03/05/2022 Término: 04/05/2025</t>
  </si>
  <si>
    <t xml:space="preserve">TELEFONICA BRASIL S/A </t>
  </si>
  <si>
    <t>PACOTE OFFICER 365 100 LICENÇAS</t>
  </si>
  <si>
    <t>Ínicio:16/07/2022 Término: 16/07/2025</t>
  </si>
  <si>
    <t>MENSAL-  DIA 01</t>
  </si>
  <si>
    <t>ARKLOK - EQUIPAMENTOS DE INFORMATICA LTDA</t>
  </si>
  <si>
    <t>LOCAÇÃO DE NOTEBOOKS SUSTENIDOS</t>
  </si>
  <si>
    <t>Ínicio:14/12/2021 Término: 13/12/2025</t>
  </si>
  <si>
    <t>HUMALOGIC TREINAMENTO EM DESENVOLVIMENTO PROFISSIONAL LTDA</t>
  </si>
  <si>
    <t>CONSULTORIA EM RECURSOS HUMANOS E DEPARTAMENTO PESSOAL</t>
  </si>
  <si>
    <t>Ínicio:20/12/2024 Término:20/12/2026</t>
  </si>
  <si>
    <t>ENERGIA ELETRICA UNIDADES  II TATUÍ</t>
  </si>
  <si>
    <t xml:space="preserve">DELTA LOCAÇÃO DE EQUIPAMENTOS LTDA </t>
  </si>
  <si>
    <t>LOCAÇÃO DE IMPRESSORAS TATUÍ E  POLO SJRP.</t>
  </si>
  <si>
    <t>Ínicio:29/12/2023 Término: 28/12/2025</t>
  </si>
  <si>
    <t>MENSAL - DIA 28</t>
  </si>
  <si>
    <t>VALE TRANSPORTE,ALIMENTAÇÃO E REFEIÇÃO</t>
  </si>
  <si>
    <t>Ínicio:16/11/2021 Término: 15/11/2024</t>
  </si>
  <si>
    <t>AICHA ALVES ROCHA DO NASCIMENTO 33934434886</t>
  </si>
  <si>
    <t>COORDENAÇÃO DO GRUPO ARTÍSTICO DOS BOLSISTAS E DIRTORA RESIDENTE PARA 2025.</t>
  </si>
  <si>
    <t>Ínicio:20/01/2025 Término: 20/12/2025</t>
  </si>
  <si>
    <t>COMERCIAL JVD IMPORTAÇÃO E EXPORTAÇÃO LTDA</t>
  </si>
  <si>
    <t>FORNECIMENTO DE PRODUTOS LIMPEZA COPA E COZINHA</t>
  </si>
  <si>
    <t>Ínicio:30/07/2023 Término: 29/07/2025</t>
  </si>
  <si>
    <t>COSTA BRAVA TURISMO LTDA</t>
  </si>
  <si>
    <t>AGÊNCIA DE VIAGENS E HOSPEDAGENS</t>
  </si>
  <si>
    <t>Ínicio:01/08/2024 Término: 31/07/2026</t>
  </si>
  <si>
    <t>ASSOCIAÇÃO CULTURAL E DESPORTIVA BANDEIRANTES</t>
  </si>
  <si>
    <t>AGÊNCIA PARA CONTRATAÇÃO DE APRENDIZ</t>
  </si>
  <si>
    <t>Ínicio:07/10/2022 Término: 06/10/2024</t>
  </si>
  <si>
    <t>BRUNO AUGUSTO SILVEIRA36989394870</t>
  </si>
  <si>
    <t xml:space="preserve"> CONFECÇÃO E INSTALAÇÃO DE PLACAS DE IDENTIFICAÇÃO UNIDADES I,II,ARTES CENICAS E ALOJAMENTO</t>
  </si>
  <si>
    <t>Ínicio:23/10/2024 Término:10/12/2024</t>
  </si>
  <si>
    <t>MAIA PRODUCOES ARTISTICAS LTDA</t>
  </si>
  <si>
    <t>AULA MAGNA</t>
  </si>
  <si>
    <t>Ínicio:17/02/2025 Término: 10/03/2026</t>
  </si>
  <si>
    <t>DEL LOGISTIC TRANSPORTES LTDA</t>
  </si>
  <si>
    <t>GESTÃO DE ESTOQUE E TRANSPORTE FRACIONADO</t>
  </si>
  <si>
    <t>Ínicio:07/12/2024 Término: 06/12/2026</t>
  </si>
  <si>
    <t>PRUDENTIAL DO BRASIL. VIDA EM GRUPO S.A</t>
  </si>
  <si>
    <t>SEGURO DE VIDA SEDE, MUSICOU E TATUÍ</t>
  </si>
  <si>
    <t>Ínicio:31/07/2023 Término: 31/07/2025</t>
  </si>
  <si>
    <t>MENSAL- DIA 05</t>
  </si>
  <si>
    <t>MOVIDA PARTICIPAÇÕES S/A</t>
  </si>
  <si>
    <t>LOCAÇÃO DE 01 VEÍCULO DEDICADO PARA TATUÍ</t>
  </si>
  <si>
    <t>Ínicio:19/08/2024 Término:19/08/2024</t>
  </si>
  <si>
    <t>56.935.391 GLACIMERE BRITTO DE OLIVEIRA PIMENTA</t>
  </si>
  <si>
    <t>CONTRATAÇÃO DA ÓPERA CARMEN DE CALÇA JEANS</t>
  </si>
  <si>
    <t>Ínicio:27/06/2025 Término:06/07/2025</t>
  </si>
  <si>
    <t>50% 10 DIAS APÓS ASS. CTO. E 50% 10 DIAS APÓS A PREST.</t>
  </si>
  <si>
    <t>PREFEITURA MUNICIPAL DE TATUI</t>
  </si>
  <si>
    <t xml:space="preserve"> LOCAÇÃO IMOVEL RUA 11 DE AGOSTO - ARTES CÊNICAS E MUSICALIZAÇÃO</t>
  </si>
  <si>
    <t>Ínicio:01/02/2025 Término:31/12/205</t>
  </si>
  <si>
    <t>ENERGIA ELETRICA ALOJAMENTO TATUI</t>
  </si>
  <si>
    <t>Ínicio:01/01/2021 Término: 01/01/2031</t>
  </si>
  <si>
    <t>51.868.903 ANDRE DE SANTIS CANDRO</t>
  </si>
  <si>
    <t>PROFISSIONAL EM CAPTÇÃO DE RECURSOS TATUÍ</t>
  </si>
  <si>
    <t>Ínicio:07/04/2025 Término: 31/12/2025</t>
  </si>
  <si>
    <t>27. 481. 617 DEBORAH MARIA GARCIA LOBO</t>
  </si>
  <si>
    <t>JUNTO SEGUROS S.A</t>
  </si>
  <si>
    <t>SEGURO FIANÇA IMÓVEL ARTES CÊNICAS E MUSICALIZAÇÃO</t>
  </si>
  <si>
    <t>Ínicio:12/03/2025 Término:30/09/2029</t>
  </si>
  <si>
    <t>RUBENS NAVES, SANTOS JÚNIOR ADVOGADOS</t>
  </si>
  <si>
    <t>ASSESSORIA JURÍDICA TATUÍ</t>
  </si>
  <si>
    <t>Ínicio:25/10/2023 Término: 25/10/2025</t>
  </si>
  <si>
    <t>MENSAL- DIA 25</t>
  </si>
  <si>
    <t>COMPANHIA DE SANEAMENTO BÁSICO DO ESTADO DE SÃO PAULO</t>
  </si>
  <si>
    <t>ÁGUA TATUÍ-SEDE - RGI - 392979691 / 392978962 / 392979500</t>
  </si>
  <si>
    <t>ENGEMED SAUDE OCUPACIONAL EIRELI</t>
  </si>
  <si>
    <t>MEDICINA OCUPACIONAL SUSTENIDOS</t>
  </si>
  <si>
    <t>Ínicio:30/06/2023 Término: 29/06/2025</t>
  </si>
  <si>
    <t>44.157.668 OTNIEL XAVIER FERREIRA DE SOUZA</t>
  </si>
  <si>
    <t xml:space="preserve">MANUTENÇÃO PREVENTIVA E CORRETIVAS DOS EQUIPAMENTOS DE AR CONDICIONADO  </t>
  </si>
  <si>
    <t>Ínicio:13/12/2024 Término: 12/12/2026</t>
  </si>
  <si>
    <t>EMPRESA JORNALISTICA O PROGRESSO DE TATUI LTDA</t>
  </si>
  <si>
    <t>ANUNCIO EM JORNAL PARA DIVULGAÇÃO TATUÍ</t>
  </si>
  <si>
    <t>Ínicio:01/07/2024 Término: 01/01/2026</t>
  </si>
  <si>
    <t>SERVIÇOS SUPORTE USUÁRIO NA UTILIZAÇÃO DO SISTEMA ERP SAP</t>
  </si>
  <si>
    <t>Ínicio:06/10/2023 Término: 01/05/2025</t>
  </si>
  <si>
    <t>59.570.329 SHEILA DE SOUZA FERREIRA MURAHOVSCHI</t>
  </si>
  <si>
    <t>AULAS DE CANTO CORAL</t>
  </si>
  <si>
    <t>Ínicio: 10/03/2025 Término: 14/07/2025</t>
  </si>
  <si>
    <t>AUTO POSTO AVENIDA TATUI LTDA</t>
  </si>
  <si>
    <t>ABASTECIMENTO DOS VEÍCULOS PRÓPRIOS E LOCADOS,MAQUINARIOS E SERVIÇOS DE TROCA DE ÓLEO</t>
  </si>
  <si>
    <t>Ínicio:24/01/2024 Término: 30/07/2025</t>
  </si>
  <si>
    <t>PONTUAL -15 DIAS APÓS A PREST. SERV.</t>
  </si>
  <si>
    <t>ÁGUA TATUÍ-ALOJAMENTO - RGI - 393934705</t>
  </si>
  <si>
    <t>ED GRUP COMERCIO DE INFORMATICA E TRANSPORTES LTDA  EPP</t>
  </si>
  <si>
    <t>LOCAÇÃO DE VEICULO FIXO</t>
  </si>
  <si>
    <t>Ínicio:18/04/2023 Término: 31/12/2025</t>
  </si>
  <si>
    <t>SAFE ADMINISTRACAO HOTELEIRA LTDA.</t>
  </si>
  <si>
    <t>HOSPEDAGEM EM HOTEL</t>
  </si>
  <si>
    <t>Ínicio:30/06/2023 Término: 31/12/2025</t>
  </si>
  <si>
    <t>PONTUAL- 10 DIAS APÓS A PREST. SERV.</t>
  </si>
  <si>
    <t>ÁGUA TATUÍ-UNIDADE IX - ARTES CÊNICAS - RGI - 419467823 / 392185628</t>
  </si>
  <si>
    <t>CURSO DE APERFEIÇOAMENTO</t>
  </si>
  <si>
    <t>Ínicio:20/07/2025 Término: 20/12/2025</t>
  </si>
  <si>
    <t>ARUANDA MUNDI CULTURA, ARTE E ENTRETENIMENTO LTDA</t>
  </si>
  <si>
    <t>DIRETOR MUSICAL E DRAMATURGO DO GRUPO ARTISTICO</t>
  </si>
  <si>
    <t>Ínicio:10/02/2025 Término:12/12/2025</t>
  </si>
  <si>
    <t>IP DEDIDACADO SEDE</t>
  </si>
  <si>
    <t>Ínicio:08/06/2005 Término: 08/06/2025</t>
  </si>
  <si>
    <t>99 TAXIS DESENVOLVIMENTO DE SOFTWARES LTDA</t>
  </si>
  <si>
    <t xml:space="preserve"> SERVIÇO DE TAXÍ  DE PESSOAS</t>
  </si>
  <si>
    <t>Ínicio:01/04/2025  Término: 31/03/2027</t>
  </si>
  <si>
    <t>SOB- DEMANDA- DIA 05</t>
  </si>
  <si>
    <t>AURORA MARTINS DIAS SANTA ROSA</t>
  </si>
  <si>
    <t>AULAS PRESENCIAIS DE CANTO PARA TEATRO MUSICAL</t>
  </si>
  <si>
    <t>Ínicio:17/02/2025 Término:11/07/2025</t>
  </si>
  <si>
    <t>TELEFONIA DDR SEDE</t>
  </si>
  <si>
    <t>Ínicio:05/09/2009 Término: 30/06/2025</t>
  </si>
  <si>
    <t>ELAINE CRISTINA SIRTORI DA SILVA - ME</t>
  </si>
  <si>
    <t>SERVIÇOS DE BACKUP EM NUVEM  5TB DE ARMAZENAMENTO PARA ATENDER A SUSTENIDOS</t>
  </si>
  <si>
    <t>Ínicio:02/01/2025 Término: 01/01/2026</t>
  </si>
  <si>
    <t>s</t>
  </si>
  <si>
    <t>ASSOCIACAO BRASILEIRA DAS ORG. S. DE CULTURA</t>
  </si>
  <si>
    <t>TAXA DE ASSOCIAÇÃO DAS OS</t>
  </si>
  <si>
    <t>Ínicio:01/05/2023 Término: 01/05/2033</t>
  </si>
  <si>
    <t>DUAL CENA CONTEMPORNEA LTDA</t>
  </si>
  <si>
    <t>CURSO DE FORMAÇÃO EM EDUCAÇÃO MUSICAL</t>
  </si>
  <si>
    <t>Ínicio: 24/02/2025 Término: 18/07/2025</t>
  </si>
  <si>
    <t>MENDES PEREIRA &amp; CASTILHOS ADVOGADOS</t>
  </si>
  <si>
    <t>ASSESSORIA CONSULTIVA E CONTENCIOSA NA ÁREA TRABALHISTA - TATUÍ</t>
  </si>
  <si>
    <t>Ínicio:06/01/2025 Término:05/01/2027</t>
  </si>
  <si>
    <t>MASTER DOIS PRODUCOES ARTISTICAS LTDA</t>
  </si>
  <si>
    <t>APRESENTAÇÃO DE SANDRA SÁ NO CONCERTO COM A BANDA SINFÔNICA</t>
  </si>
  <si>
    <t>Ínicio: 13/08/2025 Término: 13/08/2025</t>
  </si>
  <si>
    <t>AUDILINK &amp; CIA. AUDITORES</t>
  </si>
  <si>
    <t>AUDITORIA DE BALANÇO EXERCICIO ANO 2024</t>
  </si>
  <si>
    <t>Ínicio:01/09/2024 Término:25/02/2025</t>
  </si>
  <si>
    <t>PONTUAL- 30 DIAS APÓS PREST. SERV.</t>
  </si>
  <si>
    <t>BATEIA CULTURA PRODUCOES ARTISTICAS LTDA</t>
  </si>
  <si>
    <t>CONTRATAÇÃO DO DUO GISBRANCO</t>
  </si>
  <si>
    <t>Ínicio:16/05/2025 Término:16/05/2025</t>
  </si>
  <si>
    <t>W.B EMPREENDIMENTOS LTDA</t>
  </si>
  <si>
    <t>LOCAÇÃO DE IMÓVEL TATUÍ-  ARTES CENICAS</t>
  </si>
  <si>
    <t>Ínicio:01/01/2022 Término: 31/12/2024</t>
  </si>
  <si>
    <t>ENERGIA ELETRICA IMOVEL MUSICALIZAÇÃO E ARTES CENICAS</t>
  </si>
  <si>
    <t>Ínicio:01/01/2025 Término: 01/01/2035</t>
  </si>
  <si>
    <t>GUILHERME GUEDES GILA SANTOS 44218438811</t>
  </si>
  <si>
    <t>AULAS PRESENCIAIS EM PRÀTICA DE MONTAGEM</t>
  </si>
  <si>
    <t>DAVI TAPIAS MACEDO PRODUCOES ARTISTICAS</t>
  </si>
  <si>
    <t>AULAS DE PRATICA DE MONTAGEM</t>
  </si>
  <si>
    <t>ESTUDIO RONCO PRODUCOES AUDIOVISUAIS LTDA</t>
  </si>
  <si>
    <t>CURADORIA SESSÕES TEMÁTICAS DE FILMES</t>
  </si>
  <si>
    <t>Ínicio:18/02/2025 Término:18/02/2025</t>
  </si>
  <si>
    <t>EM FOCO DIVULGAÇÃO E PRODUÇÃO LTDA</t>
  </si>
  <si>
    <t>CURSO DE ARTES CENICAS</t>
  </si>
  <si>
    <t>Ínicio:13/03/2025 Término: 10/07/2025</t>
  </si>
  <si>
    <t>CULT B CULTURA COM TECNOLOGIA LTDA</t>
  </si>
  <si>
    <t>Ínicio:05/04/2025 Término:06/04/2025</t>
  </si>
  <si>
    <t>50% 10 DIAS APÓS ASS. CTO. E 50% 15 DIAS APÓS A PREST.</t>
  </si>
  <si>
    <t xml:space="preserve">SEM PARAR INSTITUIÇÃO DE PAGAMENTOS LTDA </t>
  </si>
  <si>
    <t>TAG PEDÁGIO - TERMO ADESÃO</t>
  </si>
  <si>
    <t>Ínicio:25/09/2024 Término: 24/09/2026</t>
  </si>
  <si>
    <t>ELIPSE PUBLICIDADE E PROPAGANDA LTDA_x000D_</t>
  </si>
  <si>
    <t>PUBLICAÇÃO NO DIARIO OFICIAL BALANÇO 2024</t>
  </si>
  <si>
    <t>Ínicio:06/03/2025 Término: 31/03/2025</t>
  </si>
  <si>
    <t>ZAPSIGN PROCESSAMENTO DE DADOS LTDA</t>
  </si>
  <si>
    <t>SISTEMA DE ASSINATURA ELETRÔNICA</t>
  </si>
  <si>
    <t>Ínicio:05/02/2025 Término: 05/02/2026</t>
  </si>
  <si>
    <t>DANUZA NOVAES DA SILVA 33824485800</t>
  </si>
  <si>
    <t>CURSO DE INICIAÇÃO TEATRAL</t>
  </si>
  <si>
    <t>Ínicio: 14/04/2025 Término:12/12/2025</t>
  </si>
  <si>
    <t>GRUPO CUPUACU CENTRO DE EST. DE DANCAS POP.BRASILEIRAS</t>
  </si>
  <si>
    <t>CURSO INICIAÇÃO TEATRAL CRIANÇAS I</t>
  </si>
  <si>
    <t>Ínicio:14/04/2025 Término:12/12/2025</t>
  </si>
  <si>
    <t>SARASWATI ARTE E CONHECIMENTO LTDA</t>
  </si>
  <si>
    <t>AULAS PARA DISCIPLINA VOZ E PALAVRA 1º ANO</t>
  </si>
  <si>
    <t>Ínicio:10/02/2025 Término: 11/07/2025</t>
  </si>
  <si>
    <t>IMPULSEUP TECNOLOGIA LTDA</t>
  </si>
  <si>
    <t>PLATAFORMA DE AVALIAÇÃO DE DESEMPENHO</t>
  </si>
  <si>
    <t>Ínicio:18/09/2024 Término18/09/2025</t>
  </si>
  <si>
    <t>ASSOCIACAO ORFF BRASIL - MUSICA E MOVIMENTO NA EDUCACAO</t>
  </si>
  <si>
    <t>CURSO LIVRE</t>
  </si>
  <si>
    <t>Ínicio:22/01/2025 Término:25/01/2025</t>
  </si>
  <si>
    <t>EPIFOLIAS PRODUCOES ARTISTICAS LTDA</t>
  </si>
  <si>
    <t>CURSO DE APERFEIÇOAMENTO ONLINE</t>
  </si>
  <si>
    <t>AMANDA ANTUNES MACHADO LTDA (ARDLEZ)</t>
  </si>
  <si>
    <t>CURSO APERFEIÇOAMENTO</t>
  </si>
  <si>
    <t>Ínicio: 01/04/2025 Término: 10/08/2025</t>
  </si>
  <si>
    <t>52.926.998 HIDRAS TUALA TSUESO</t>
  </si>
  <si>
    <t>Ínicio: 26/04/2025 Término: 19/07/2025</t>
  </si>
  <si>
    <t>WAGNER FIGUEIRA MARZOLLA</t>
  </si>
  <si>
    <t>AULAS DISCIPLINA LABORATÓRIO DE ARTES DA CENA</t>
  </si>
  <si>
    <t>Ínicio:06/03/2025 Término: 15/07/2025</t>
  </si>
  <si>
    <t>49.668.641 LUIZ GUSTAVO D IPPOLITO GONCALVES PEREIRA</t>
  </si>
  <si>
    <t>ELABORAÇÃO DE VIDEOAULAS</t>
  </si>
  <si>
    <t>Ínicio:21/02/2025 Término: 30/03/2026</t>
  </si>
  <si>
    <t>MARISA RAMIRES ROSA DE LIMA 08204761880</t>
  </si>
  <si>
    <t>Ínicio:20/02/2025 Término: 30/03/2025</t>
  </si>
  <si>
    <t>VITROLA PRODUTORA LTDA</t>
  </si>
  <si>
    <t>Ínicio: 20/02/2025 Término: 30/03/2025</t>
  </si>
  <si>
    <t>VICENTE COSTA NUCCI 12442501716</t>
  </si>
  <si>
    <t>Ínicio:03/04/2025 Término: 10/05/2025</t>
  </si>
  <si>
    <t xml:space="preserve">OLIVIERI SOCIEDADE DE ADVOGADOS </t>
  </si>
  <si>
    <t>CONSULTORIA PROJETOS VINCULADOS A LEI FEDERAL DE INCENTIVO À CULTURA</t>
  </si>
  <si>
    <t>Ínicio:13/03/2023 Término: 12/04/2025</t>
  </si>
  <si>
    <t>CREDENCIAMENTO DE  TRANSPORTE DE CARGAS DEDICADAS</t>
  </si>
  <si>
    <t>Ínicio:03/12/2024 Término:02/12/2026</t>
  </si>
  <si>
    <t>FERNANDA KREMER 04812798906</t>
  </si>
  <si>
    <t>ARTISTA CONVIDA PARA APRESENTAÇÃO GRUPO PERCUSSÃO</t>
  </si>
  <si>
    <t>Ínicio:22/05/2025 Término:29/05/2025</t>
  </si>
  <si>
    <t>RENAN FAVARETTO MANSUR 35345120811</t>
  </si>
  <si>
    <t>CREDENCIAMENTO SERVIÇOS DE  CAPITAÇÃO DE AUDIO E VIDEO</t>
  </si>
  <si>
    <t>Ínicio:12/08/2024 Término:31/12/2025</t>
  </si>
  <si>
    <t>SOB- DEMANDA- DIA 30</t>
  </si>
  <si>
    <t>ODONTOPREV. SA</t>
  </si>
  <si>
    <t>ASSISTÊNCIA ODONTOLÓGICA PARA TMSP E SEDE</t>
  </si>
  <si>
    <t>Ínicio: 27/01/2024         Término: 27/01/2026</t>
  </si>
  <si>
    <t>TELEFONICA BRASIL S/A</t>
  </si>
  <si>
    <t>LOCAÇÃO DE 10 NOTEBOOK DEMANDA TATUÍ</t>
  </si>
  <si>
    <t>Ínicio:01/11/2023 Término:01/11/2026</t>
  </si>
  <si>
    <t>ARRISCA COMUNICACAO VISUAL LTDA</t>
  </si>
  <si>
    <t>CONFECÇÃO DE COMUNICAÇÃO VISUAL DA UNIDADE 3</t>
  </si>
  <si>
    <t>Ínicio: 18/02/2025 Término: 06/03/2025</t>
  </si>
  <si>
    <t>PONTUAL- 30 DIAS A APÓS PREST. SERV.</t>
  </si>
  <si>
    <t>CLOVIS NUNES CORREA 27338509034</t>
  </si>
  <si>
    <t>ATIVIDADE PEDAGÓGICA E CONCERTO COM JAZZ COMBO</t>
  </si>
  <si>
    <t>Ínicio: 12/05/2025 Término:14/05/2025</t>
  </si>
  <si>
    <t xml:space="preserve">TELEFONE NUVEM SUSTENIDOS </t>
  </si>
  <si>
    <t>Ínicio:18/10/2023 Término: 18/10/2025</t>
  </si>
  <si>
    <t>ASSESSORIA CONSULTIVA E CONTENCIOSA NA ÁREA TRABALHISTA</t>
  </si>
  <si>
    <t>Ínicio:04/11/2024 Término: 05/01/2025</t>
  </si>
  <si>
    <t>JOHNNY VASQUE 40601136896</t>
  </si>
  <si>
    <t>LIMPEZA E HIGIENIZAÇÃO CARPETE</t>
  </si>
  <si>
    <t>Ínicio:17/03/2025 Término: 30/03/2025</t>
  </si>
  <si>
    <t>PONTUAL- 07 DIAS A APÓS PREST. SERV.</t>
  </si>
  <si>
    <t>32.027.519 CESAR ANTONIO ROVERSI</t>
  </si>
  <si>
    <t>AULAS DE SAXOFONE DE MÚSICA POPULAR - MPB/JAZZ</t>
  </si>
  <si>
    <t>Ínicio:10/03/2025 Término: 20/04/2025</t>
  </si>
  <si>
    <t>RADIO CIDADE TERNURA LTDA</t>
  </si>
  <si>
    <t>ANUNCIO EM RADIO PARA DIVULGAÇÃO TATUÍ</t>
  </si>
  <si>
    <t>Ínicio:01/07/2024 Término: 01/02/2026</t>
  </si>
  <si>
    <t>LOCAÇÃO DE 09 NOTEBOOK DEMANDA TATUÍ</t>
  </si>
  <si>
    <t xml:space="preserve">JOSE LUIS PINEDA DE ALMEIDA </t>
  </si>
  <si>
    <t>INSTALAÇÃO DE REDES DE PROTEÇÃO NA UNIDADE III</t>
  </si>
  <si>
    <t>Ínicio: 06/03/2025 Término: 07/03/2025</t>
  </si>
  <si>
    <t>MAKOWSKI ARQUITETURA E ARTE LTDA</t>
  </si>
  <si>
    <t>AVALIDOR(A) 4º CONCURSO ESTUDANTIL DE DRAMATURGIA</t>
  </si>
  <si>
    <t>Ínicio:15/03/2025 Término: 30/04/2025</t>
  </si>
  <si>
    <t>SILVIO FERREIRA DE VASCONCELOS JUNIOR</t>
  </si>
  <si>
    <t>CONSULTORIA PARA ANÁLISE E CONCILIAÇÃO CONTÁBIL SUSTENIDOS</t>
  </si>
  <si>
    <t>Ínicio:10/11/2024 Término: 15/01/2025</t>
  </si>
  <si>
    <t>ZAAZ PROVEDOR DE INTERNET E TELECOMUNICAÇÕES SA</t>
  </si>
  <si>
    <t xml:space="preserve"> INTERNET PARA O ALOJAMENTO TATUÍ</t>
  </si>
  <si>
    <t>Ínicio:23/05/2023 Término: 23/05/2026</t>
  </si>
  <si>
    <t>MENSAL - DIA 20</t>
  </si>
  <si>
    <t>RADIO NOTICIAS DE TATUI LTDA</t>
  </si>
  <si>
    <t>CLIMAARC COMERCIO E SERVICOS DE AR CONDI</t>
  </si>
  <si>
    <t>MANUTENÇÃO PREVENTIVA CORRETIVA AR CONDICIONADO CENTRAL TEATRO</t>
  </si>
  <si>
    <t>Ínicio:21/03/2025 Término: 20/03/2027</t>
  </si>
  <si>
    <t>IT ART TECNOLOGIA S.A</t>
  </si>
  <si>
    <t xml:space="preserve">ADMINISTRAÇÃO E OPERAÇÃO DA BILHETERIIA TEATRO TATUÍ
</t>
  </si>
  <si>
    <t>Ínicio:26/06/2024 Término: 25/06/2026</t>
  </si>
  <si>
    <t>RECEITA</t>
  </si>
  <si>
    <t>ROBSON TADEU CATALINHA 33286421880</t>
  </si>
  <si>
    <t>AULAS DISCIPLINA HISTÓRIA DA ENCENAÇÃO E ESPETÁCULO</t>
  </si>
  <si>
    <t>Ínicio:13/03/2025 Término: 11/07/2025</t>
  </si>
  <si>
    <t>TADEU AUGUSTO MATHEUS 16286187871</t>
  </si>
  <si>
    <t>MINISTRAR AULAS, TEMA: LABORATORIO DE OFICINAS REFERENCIA: HISTORIA E CENA DO SAMBA</t>
  </si>
  <si>
    <t>Ínicio:07/03/2025 Término: 30/05/2025</t>
  </si>
  <si>
    <t>LOCAÇÃO DE 10 NOTEBOOK DELL - TATUÍ (ORDEM PEDIDO 812001901/0021594741)</t>
  </si>
  <si>
    <t>Ínicio:26/07/2021 Término: 26/07/2025</t>
  </si>
  <si>
    <t>MENSAL - DIA 26</t>
  </si>
  <si>
    <t>57.161.495 KILDERVAN ABREU DE OLIVEIRA</t>
  </si>
  <si>
    <t>Ínicio:29/04/2025 Término: 02/07/2025</t>
  </si>
  <si>
    <t>PAULA FERNANDA DE MOURA CLETO 22238088830</t>
  </si>
  <si>
    <t>CONTRATAÇÃO DE VISAGISTA</t>
  </si>
  <si>
    <t>Ínicio: 10/03/2025 Término: 30/09/2025</t>
  </si>
  <si>
    <t>29629107 HORACIO DE OLIVEIRA CALDAS GOUVEIA</t>
  </si>
  <si>
    <t>PARTICIPAÇÃO DE CONCERTO COM ORQUESTRA SINFÔNICA</t>
  </si>
  <si>
    <t>Ínicio: 05/05/2025 Término: 07/05/2025</t>
  </si>
  <si>
    <t>CAETANO EMANUEL BRASIL 11425073603</t>
  </si>
  <si>
    <t>APRESENTAÇÃO COM A BIG BAND</t>
  </si>
  <si>
    <t>Ínicio:19/05/2025 Término:21/05/2025</t>
  </si>
  <si>
    <t>GABRIEL JOSE LEVY-ME</t>
  </si>
  <si>
    <t>AQUISIÇÃO DE ARRANJOS MUSICAIS</t>
  </si>
  <si>
    <t>ANNA MARIA LUNARDI PADILHA 77567617820</t>
  </si>
  <si>
    <t>AULAS FORMAÇÃO EM MUSICOGRAFIA BRAILLE</t>
  </si>
  <si>
    <t>Ínicio:23/02/2025  Término:12/07/2025</t>
  </si>
  <si>
    <t xml:space="preserve">DAIANE B. DE SOUZA </t>
  </si>
  <si>
    <t>CURSO DE TEATRO</t>
  </si>
  <si>
    <t>SOCIETY INFORMATICA COMERCIAL LTDA</t>
  </si>
  <si>
    <t xml:space="preserve">60 LICENÇAS ANTI VIRUS ESET PROTECT ENTRY </t>
  </si>
  <si>
    <t>Ínicio:21/10/2024 Término:20/10/2025</t>
  </si>
  <si>
    <t>CLIMAARC PRESTACAO DE SERVICO EM AR CONDICIONADO EIRELI</t>
  </si>
  <si>
    <t>Ínicio:21/03/2023 Término: 20/03/2025</t>
  </si>
  <si>
    <t>EDULOS EMPREENDIMENTOS IMOBILIARIOS LTDA</t>
  </si>
  <si>
    <t>DESPESAS CONSUMO -  LOCAÇÃO IMOVEL RUA 11 DE AGOSTO - ARTES CÊNICAS E MUSICALIZAÇÃO</t>
  </si>
  <si>
    <t>SECURITY SYSTEM PRESTACAO DE SERVICOS LTDA</t>
  </si>
  <si>
    <t xml:space="preserve">COMODATO E INSTALAÇÃO DE CAMÊRAS DE MONITORAMENTOS UNIDADE II </t>
  </si>
  <si>
    <t>Ínicio:13/09/2024 Término: 12/09/2025</t>
  </si>
  <si>
    <t>GZV COMERCIO E LOCACOES DE EQUIPAMENTOS DE INFORMATICA LTDA</t>
  </si>
  <si>
    <t>LOCAÇÃO DE 36  NOTEBOOKS SEDE</t>
  </si>
  <si>
    <t>Ínicio:24/03/2025 Término: 23/03/2029</t>
  </si>
  <si>
    <t>28.035.620 RAGER LUAN DE LIMA COSTA</t>
  </si>
  <si>
    <t>CENOGRAFO</t>
  </si>
  <si>
    <t>Ínicio:15/04/2025 Término:30/09/2025</t>
  </si>
  <si>
    <t>LINK DE INTERNET DEDICADA 300Mbps UNIDADE 3</t>
  </si>
  <si>
    <t>Ínicio:18/02/2025 Término:17/02/2027</t>
  </si>
  <si>
    <t>DELOITTE TOUCHE TOHMATSU CONSULTORES LTDA</t>
  </si>
  <si>
    <t xml:space="preserve"> IMPLANTAÇÃO E GESTÃO DE CANAL DE DENÚNCIA</t>
  </si>
  <si>
    <t>Ínicio:08/11/2023 Término: 08/11/2025</t>
  </si>
  <si>
    <t>CPA SOROCABA TREINAMENTOS E CONSULTORIA LTDA</t>
  </si>
  <si>
    <t>CONSULTORIA CONTABIL</t>
  </si>
  <si>
    <t>Ínicio:29/09/2023 Término: 28/09/2025</t>
  </si>
  <si>
    <t>ARAÚJO &amp; CARVALHO DISTRIBUIDORA DE GÁS LTDA</t>
  </si>
  <si>
    <t>FORNECIMENTO DE GAS GLP UNID.I E ALOJAMENTO</t>
  </si>
  <si>
    <t>Ínicio:17/07/2023 Término: 17/07/2025</t>
  </si>
  <si>
    <t>60.259.180 LEILANE FALCAO DOS SANTOS</t>
  </si>
  <si>
    <t>MANUTENÇÃO EM HARPA</t>
  </si>
  <si>
    <t>Ínicio:24/05/2025 Término:24/05/2025</t>
  </si>
  <si>
    <t>ALEXANDRE DAVID CAVALCANTI 14973655899</t>
  </si>
  <si>
    <t>AULAS CURSO DE INICIAÇÃO TEATRAL</t>
  </si>
  <si>
    <t>Ínicio:13/05/2025 Término:12/12/2025</t>
  </si>
  <si>
    <t>INOVA PUBLICIDADE E PROPAGANDA LTDA</t>
  </si>
  <si>
    <t xml:space="preserve">MANUTENÇÃO DE SITE MUSICOU E TATUI </t>
  </si>
  <si>
    <t>Ínicio:01/09/2024 Término: 28/02/2025</t>
  </si>
  <si>
    <t>PASSARINHO PRODUCOES CULTURAIS LTDA</t>
  </si>
  <si>
    <t>ARTISTA CONVIDADO ENCONTRO MUSICAL ESTUDANTES</t>
  </si>
  <si>
    <t>Ínicio:17/05/2025 Término: 17/05/2025</t>
  </si>
  <si>
    <t>CAROLINA GOUVEIA PRODUCOES ARTISTICAS LTDA</t>
  </si>
  <si>
    <t>CURSO PEDAGOGICO E APRESENTAÇÃO COM GRUPOS ARTISTICOS</t>
  </si>
  <si>
    <t>Ínicio:15/05/2025 Término:13/08/2025</t>
  </si>
  <si>
    <t>RAFAEL FERREIRA DA SILVA 34671806800</t>
  </si>
  <si>
    <t>SERVIÇOS DE SEGURANÇA E RECEPCÃO PARA EVENTOS CONSERVARTORIO DE TATUÍ</t>
  </si>
  <si>
    <t>Ínicio:08/02/2024 Término:07/02/2025</t>
  </si>
  <si>
    <t>KLEBER RODRIGO DA SILVA SANCHES</t>
  </si>
  <si>
    <t>PRODUÇÃO DE 138 CAMISETAS</t>
  </si>
  <si>
    <t>Ínicio:18/11/2024 Término: 20/01/2025</t>
  </si>
  <si>
    <t>MINDER GESTÃO DE EVENTOS E TREINAMENTOS LTDA</t>
  </si>
  <si>
    <t>CURSO PARA CAPACITAÇÃO DO NÚCLEO DE COMPRAS</t>
  </si>
  <si>
    <t>Ínicio: 13/03/2025 Término: 14/03/2025</t>
  </si>
  <si>
    <t>PONTUAL- 15 DIAS A APÓS PREST. SERV.</t>
  </si>
  <si>
    <t>TELEFONE UNIDADE - UNID.9 - ARTE CENICAS TATUÍ(15-3305-2603)</t>
  </si>
  <si>
    <t>Ínicio:01/01/2021 Término: 01/05/2028</t>
  </si>
  <si>
    <t>MARCIO MEDEIROS TATUI</t>
  </si>
  <si>
    <t>LIMPEZA DE  CAIXAS D'ÁGUA POTAVEL UND.I,II, INICIAÇÃO MUSICAL, ARTES CÊNICAS E ALOJAMENTO</t>
  </si>
  <si>
    <t>Ínicio:14/10/2024 Término:14/11/2024</t>
  </si>
  <si>
    <t>BAN MAQ COMERCIO E LOCACAO DE BENS MOVEIS LTDA</t>
  </si>
  <si>
    <t>LOCAÇÃO DE CONTAINER UNIDADE II</t>
  </si>
  <si>
    <t>Ínicio:11/03/2024 Término: 11/03/2026</t>
  </si>
  <si>
    <t>DANIEL DI CESARE</t>
  </si>
  <si>
    <t>FORNECIMENTO DO PRODUTO MULTIUSO SMARTCLEAN TATUÍ</t>
  </si>
  <si>
    <t>Ínicio:24/01/2024 Término: 23/01/2026</t>
  </si>
  <si>
    <t>HOSTFIBER COMUNICACAO MULTIMIDIA</t>
  </si>
  <si>
    <t>LINK DEDICADO DE INTERNET NOVA SEDE</t>
  </si>
  <si>
    <t>Ínicio:25/07/2024 Término:24/07/2027</t>
  </si>
  <si>
    <t>RENATA ALLAN PISCOPEDAGOGIA LTDA</t>
  </si>
  <si>
    <t>CURSO DE FORMAÇÃO DE PROFESSORES 2025 SOBRE PEDAGOGIA</t>
  </si>
  <si>
    <t>Ínicio:29/01/2025 Término: 30/01/2025</t>
  </si>
  <si>
    <t>47.098.006 JOÃO CARLOS MARCONDES NASSIF</t>
  </si>
  <si>
    <t>C R E L ELEVADORES LTDA</t>
  </si>
  <si>
    <t>MANUTENÇÃO PREVENTIVA E CORRETICA DO ELEVADOR UN.II</t>
  </si>
  <si>
    <t>Ínicio:17/10/2024 Término:1/10/2025</t>
  </si>
  <si>
    <t>MAIRA DO NASCIMENTO AZEVEDO 03525304560</t>
  </si>
  <si>
    <t>AULAS PARA O CURSO DE TEATRO PARA ADOLECENTES III</t>
  </si>
  <si>
    <t>Ínicio:09/06/2025 Término:12/12/2025</t>
  </si>
  <si>
    <t>M. RESTAURANTE E GRILL LTDA</t>
  </si>
  <si>
    <t xml:space="preserve">RESTAURANTES A LA CARTE </t>
  </si>
  <si>
    <t>Ínicio:01/09/2024 Término:01/09/2025</t>
  </si>
  <si>
    <t>55.729.002 CLAUDINEIA DE JESUS CARDOSO</t>
  </si>
  <si>
    <t>CREDENCIAMENTO FORNECIMENTO DE REFEIÇÃO PRATO FEITO</t>
  </si>
  <si>
    <t>Ínicio:28/07/2025 Término:31/12/2025</t>
  </si>
  <si>
    <t>SOB- DEMANDA- DIA 10</t>
  </si>
  <si>
    <t>R. MONEM ORGANIZAÇÃO DE SERVIÇOS LTDA</t>
  </si>
  <si>
    <t>IMPLANTAÇÃO E FORMAÇÃO DA CIPA NO CONSERVATORIO DE TATUÍ</t>
  </si>
  <si>
    <t>Ínicio:10/11/2024 Término: 10/05/2025</t>
  </si>
  <si>
    <t>UNITE FEIRAS E EVENTOS LTDA</t>
  </si>
  <si>
    <t>PALESTRA I ENCONTRO FORMATIVO DE PROFESSORES 2025</t>
  </si>
  <si>
    <t>Ínicio:29/01/2025 Término:29/01/2025</t>
  </si>
  <si>
    <t>DANIEL PINHEIRO SOARES 41451106840</t>
  </si>
  <si>
    <t>PROFESSOR PARA O CURSO DE BATERIA</t>
  </si>
  <si>
    <t>Ínicio:26/05/2025 Término:01/06/2025</t>
  </si>
  <si>
    <t>PULO DO GATO PRODUCOES ARTISTICAS LTDA</t>
  </si>
  <si>
    <t>CURSO TEATRO ADOLECENTES III</t>
  </si>
  <si>
    <t>Ínicio:16/04/2025 Término:16/05/2025</t>
  </si>
  <si>
    <t>51729623 EDSON ALVES DOS SANTOS</t>
  </si>
  <si>
    <t>TRANSPORTE DE PIANO DO MUSEU PARA A UNIDADE 3</t>
  </si>
  <si>
    <t>Ínicio: 12/04/2025 Término: 12/04/2025</t>
  </si>
  <si>
    <t>PONTUAL- 05 DIAS A APÓS PREST. SERV.</t>
  </si>
  <si>
    <t>TRANSPORTE PIANO</t>
  </si>
  <si>
    <t>Ínicio:16/05/2025 Término:17/05/2025</t>
  </si>
  <si>
    <t>GABRIELE SOUZA SERVICOS DE ILUMINACAO LTDA</t>
  </si>
  <si>
    <t>ILUMINADORA</t>
  </si>
  <si>
    <t>Ínicio: 15/04/2025 Término:30/09/2025</t>
  </si>
  <si>
    <t>RENATO JULIO DE MEDEIROS</t>
  </si>
  <si>
    <t>FORNECIMENTO DE ÁGUA MINERAL TATUÍ</t>
  </si>
  <si>
    <t xml:space="preserve"> GOLD PRINTER - LOCACAO E MANUTENCAO DE IMPRESSORAS LTDA</t>
  </si>
  <si>
    <t>LOCAÇÃO DE IMPRESSORAS SEDE</t>
  </si>
  <si>
    <t>Ínicio:20/10/2023 Término: 20/10/2025</t>
  </si>
  <si>
    <t>REMATUR TRANSPORTES FRETAMENTO TURISMO LTDA</t>
  </si>
  <si>
    <t>TRANSPORTE DE ALUNOS ALOJAMENTO TATUÍ</t>
  </si>
  <si>
    <t>Ínicio:01/08/2024 Término: 20/12/2024</t>
  </si>
  <si>
    <t>TRANSPORTE DE PIANO DA UNID.7 PARA UNID.3</t>
  </si>
  <si>
    <t>Ínicio: 27/02/2025 Término: 27/02/2025</t>
  </si>
  <si>
    <t>ÁGUA TATUÍ-UNIDADE VII - EDUCAÇÃO MUSICAL - RGI -393260127</t>
  </si>
  <si>
    <t>ST GRAF ARTES GRÁFICAS E EDITORA LTDA</t>
  </si>
  <si>
    <t xml:space="preserve"> CREDENCIAMENTO DE SERVIÇOS GRAFICOS </t>
  </si>
  <si>
    <t>Ínicio:18/11/2024 Término: 18/11/2026</t>
  </si>
  <si>
    <t>MEGA PROSOLUTIONS LTDA</t>
  </si>
  <si>
    <t>GESTÃO ELETRONICA DE DOCUMENTOS</t>
  </si>
  <si>
    <t>Ínicio:23/02/2024 Término: 23/02/2026</t>
  </si>
  <si>
    <t>MM ALIMENTAÇÃO E NUTRIÇÃO LTDA</t>
  </si>
  <si>
    <t>FORNECIMENTO DE REFEIÇÃO PARA 29º FETESP</t>
  </si>
  <si>
    <t>Ínicio:20/07/2024 Término: 31/07/2024</t>
  </si>
  <si>
    <t>MARISA RAMIRES ROSA DE LIMA</t>
  </si>
  <si>
    <t>ENCONTRO FORMATIVO DE PROFESSORES DO CONSERVATÓRIO DE TATUÍ 2025</t>
  </si>
  <si>
    <t xml:space="preserve">VIEGAS PROMOÇÕES E EVENTOS LTDA </t>
  </si>
  <si>
    <t>CURSO DE FORMAÇÃO DE PROFESSORES 2025</t>
  </si>
  <si>
    <t>Ínicio:30/01/2025 Término: 30/01/2025</t>
  </si>
  <si>
    <t xml:space="preserve">MARITACA PRODUÇÕES ARTÍSTICAS LTDA </t>
  </si>
  <si>
    <t>Ínicio:29/01/2025 Término: 29/01/2025</t>
  </si>
  <si>
    <t>CABELO DE MARIA PRODUÇÕES LTDA</t>
  </si>
  <si>
    <t>WORKSHOP PARA FORMAÇÃO EM EDUCAÇÃO MUSICAL</t>
  </si>
  <si>
    <t>Ínicio:05/06/2025 Término:09/06/2025</t>
  </si>
  <si>
    <t>DARIO SOTELO CALVO</t>
  </si>
  <si>
    <t xml:space="preserve">MAESTRO CONVIDADO PARA CONCERTO </t>
  </si>
  <si>
    <t>Ínicio:24/03/2025 Término:26/03/2025</t>
  </si>
  <si>
    <t>46.185.532 JESSICA BRAZ NUNES</t>
  </si>
  <si>
    <t>APRESENTAÇÃO MUSICAL CLUBE DO CHORO</t>
  </si>
  <si>
    <t>Ínicio:25/03/2025 Término: 25/03/2025</t>
  </si>
  <si>
    <t>MUSICA DO CIRCULO TREINAMENTOS E EVENTOS LTDA</t>
  </si>
  <si>
    <t>MINISTRAR AULA NO CURSO DE FORMAÇÃO MUSICAL</t>
  </si>
  <si>
    <t>Ínicio:05/04/2025 Término: 05/04/2025</t>
  </si>
  <si>
    <t>LEO RODRIGUES MOREIRA DA SILVA</t>
  </si>
  <si>
    <t>ARTISTA CONVIDADO APRESENTAÇÃO COM CLUBE DO CHORO</t>
  </si>
  <si>
    <t>Ínicio:22/04/2025 Término:22/04/2025</t>
  </si>
  <si>
    <t>35.204.945 CAMILA INOCENCIO DA SILVA</t>
  </si>
  <si>
    <t>APRESENTAÇÃO COM CLUBE DO CHORO</t>
  </si>
  <si>
    <t>Ínicio:27/05/2025 Término:27/05/2025</t>
  </si>
  <si>
    <t>MASTERCLASS CURSO CONTRABAIXO ACÚSTICO</t>
  </si>
  <si>
    <t>Ínicio:17/06/2025 Término:17/06/2025</t>
  </si>
  <si>
    <t>INTERFILL INDUSTRIA GRÁFICA LTDA EPP</t>
  </si>
  <si>
    <t>B2 FINANCE CONSULTORIA EMPRESARIAL E GESTAO DE NEGOCIOS LTDA</t>
  </si>
  <si>
    <t>IMPLANTAÇÃO DA PLATAFORMA   DE   GESTÃO   INTEGRADA   (ERP)</t>
  </si>
  <si>
    <t>Ínicio:30/05/2022 Término: 29/05/2025</t>
  </si>
  <si>
    <t>ANTONIO PEREIRA DA SILVA 30939945860</t>
  </si>
  <si>
    <t>VEICULAÇÃO DE CARRO PARA DIVULGAÇÃO TATUÍ</t>
  </si>
  <si>
    <t>Ínicio:15/10/2023 Término: 15/10/2025</t>
  </si>
  <si>
    <t>NOVA PÃO KENT PADARIA E CONFEITARIA LTDA</t>
  </si>
  <si>
    <t>FORNECIMENTO DE LANCHES SEDE</t>
  </si>
  <si>
    <t>Ínicio:12/09/2023 Término: 12/09/2025</t>
  </si>
  <si>
    <t>SHOWCASES PRO TECNOLOGIA LTDA</t>
  </si>
  <si>
    <t xml:space="preserve"> AUDIODESCRIÇÃO GRAVADA E SIMULTÂNEA</t>
  </si>
  <si>
    <t>Ínicio:12/06/2023 Término: 11/06/2025</t>
  </si>
  <si>
    <t xml:space="preserve">4270
</t>
  </si>
  <si>
    <t xml:space="preserve">OLIVIERI SOCIEDADE DE ADVOGADOS
</t>
  </si>
  <si>
    <t>Ínicio: 15/04/2025 Término: 14/04/2027</t>
  </si>
  <si>
    <t>HOTEL DEL FIOL LTDA</t>
  </si>
  <si>
    <t>FORNECIMENTO DE HOSPEDAGEM SOB DEMANDA</t>
  </si>
  <si>
    <t>Ínicio:29/02/2024 Término: 28/02/2026</t>
  </si>
  <si>
    <t>MÚSICA DO CÍRCULO TREINAMENTOS E EVENTOS LTDA</t>
  </si>
  <si>
    <t>CAIXA DE MUSICA PRODUCAO PARA AS ARTES LTDA</t>
  </si>
  <si>
    <t>GARDA DISTRIBUIDORA DE FILMES LTDA</t>
  </si>
  <si>
    <t>STREAMING DO PETRA BELAS ARTES A LA CARTE</t>
  </si>
  <si>
    <t>Ínicio:17/02/2023 Término: 16/06/2025</t>
  </si>
  <si>
    <t xml:space="preserve">A VISTA </t>
  </si>
  <si>
    <t>PAULO ROGERIO RIBEIRO 12296012876</t>
  </si>
  <si>
    <t>CREDENCIAMENTO SERVIÇOS DE FOTÓGRAFO</t>
  </si>
  <si>
    <t>Ínicio:29/07/2024 Término: 31/12/2025</t>
  </si>
  <si>
    <t>27.658.262 JESIO PAULO ALEM FERREIRA</t>
  </si>
  <si>
    <t>AFINAÇÃO DE PIANOS PARA O POLO SJRP</t>
  </si>
  <si>
    <t>Ínicio:02/06/2025 Término: 30/11/2025</t>
  </si>
  <si>
    <t>CILNET COMUNICACAO E INFORMATICA S.A</t>
  </si>
  <si>
    <t xml:space="preserve">INTERNET 300 MEGAS PARA ALOJAMENTO </t>
  </si>
  <si>
    <t>Ínicio:02/12/2022 Término: 29/01/2026</t>
  </si>
  <si>
    <t>ELYSIO MIRA SOARES DE OLIVEIRA</t>
  </si>
  <si>
    <t>SUPORTE TÉCNICO, MANUTENÇÃO E PROGRAMAS DE DADOS PARA A BIBLIOTECA DO CONSERVATÓRIO DE TATUÍ</t>
  </si>
  <si>
    <t>Ínicio:01/06/2024 Término: 01/06/2025</t>
  </si>
  <si>
    <t>DOUGLAS EDUARDO BELAS HAMBURGUERIA BK</t>
  </si>
  <si>
    <t>RENATO PEREIRA DOS SANTOS</t>
  </si>
  <si>
    <t xml:space="preserve">INTERPRETE DE LIBRAS </t>
  </si>
  <si>
    <t>Ínicio:03/07/2024 Término:31/12/2025</t>
  </si>
  <si>
    <t>FWR ENGENHARIA ELETRO ELETRONICA LTDA</t>
  </si>
  <si>
    <t>MONITORAMENTO E ALARME TATUÍ</t>
  </si>
  <si>
    <t>Ínicio:31/05/2024 Término: 30/07/2024</t>
  </si>
  <si>
    <t>19.361.870 LUCAS COSTA MERCADANTE</t>
  </si>
  <si>
    <t>SERVIÇOS DE CAPTAÇÃO DE AUDIO SOB DEMANDA</t>
  </si>
  <si>
    <t>Ínicio:07/06/2024 Término: 07/12/2025</t>
  </si>
  <si>
    <t>PETERSON CRISTIANO PAES DE CAMPOS 32323802801</t>
  </si>
  <si>
    <t>Ínicio:29/07/2024 Término:31/12/2025</t>
  </si>
  <si>
    <t>MARCELO RUSSI SOROCABA</t>
  </si>
  <si>
    <t xml:space="preserve">SERVIÇO SOB DEMANDA AFINAÇÃO DE INSTRUMENTOS E TRANSPORTE </t>
  </si>
  <si>
    <t>Ínicio: 01/02/2025  Término:31/12/2025</t>
  </si>
  <si>
    <t>SULAMITA DAMARIS PLATI GOMES 09931060808</t>
  </si>
  <si>
    <t>SERVIÇOS DE CHAVEIRO</t>
  </si>
  <si>
    <t>Ínicio:27/10/2024 Término: 27/10/2025</t>
  </si>
  <si>
    <t>39.351.492 JOAO DA FONSECA FERNANDES</t>
  </si>
  <si>
    <t>23.004.420 EVANDRO DANIEL DAS NEVES</t>
  </si>
  <si>
    <t>APRESENTAÇÃO COM A BANDA SINFÔNICA</t>
  </si>
  <si>
    <t>Ínicio:21/05/2025 Término: 28/05/2025</t>
  </si>
  <si>
    <t>TELEFONE UNID.7 - INICIAÇÃO MUSICAL TATUÍ (15- 3305-3386)</t>
  </si>
  <si>
    <t>Ínicio:01/01/2021 Término: 31/12/2030</t>
  </si>
  <si>
    <t>ENGEMED SEGURANCA DO TRABALHO E MEIO AMBIENTE LTDA</t>
  </si>
  <si>
    <t>MONITORAMENTO E ALARME UNIDADE TEATRO MUSICAL</t>
  </si>
  <si>
    <t>Ínicio:18/12/2024 Término:18/12/2026</t>
  </si>
  <si>
    <t>7.577</t>
  </si>
  <si>
    <t xml:space="preserve">BAN MAQ COMÉRCIO E LOCAÇÃO DE BENS MÓVEIS LTDA </t>
  </si>
  <si>
    <t>Ínicio:10/10/2022 Término: 10/10/2025</t>
  </si>
  <si>
    <t>LOCAÇÃO DE 01 NOTEBOOK DEMANDA TATUÍ</t>
  </si>
  <si>
    <t>PREFEITURA MUNICIPAL DE TATUÍ</t>
  </si>
  <si>
    <t>IPTU SEDE R.SÃO BENTO 415</t>
  </si>
  <si>
    <t>Ínicio:23/04/2024 Término:23/04/2026</t>
  </si>
  <si>
    <t>15.865.334 WALNI APARECIDA ARAUO</t>
  </si>
  <si>
    <t>FORNECIMENTO KIT LANCHE E COFFE BREAK</t>
  </si>
  <si>
    <t>Ínicio:15/05/2024 Término: 15/05/2025</t>
  </si>
  <si>
    <t>SOB- DEMANDA- DIA 25</t>
  </si>
  <si>
    <t>AMERICA NET S.A</t>
  </si>
  <si>
    <t>INTERNET FIBRA 300 MEGA</t>
  </si>
  <si>
    <t>Ínicio:02/05/2023 Término: 01/05/2025</t>
  </si>
  <si>
    <t>SC SUPERMERCADO LTDA(MILTINHO)</t>
  </si>
  <si>
    <t>SERASA S.A</t>
  </si>
  <si>
    <t>CONSULTORIA BANCO DE DADOS</t>
  </si>
  <si>
    <t>Ínicio:03/08/2020 Término: 20/04/2026</t>
  </si>
  <si>
    <t>40.456.906 UGA AGU</t>
  </si>
  <si>
    <t>FIGURINISTA PARA EQUIPE ARTÍSTICA E PEDAGÓGICA</t>
  </si>
  <si>
    <t>Ínicio:13/05/2025 Término:15/07/2025</t>
  </si>
  <si>
    <t>52.709.932 JOSUE LEITE DA MOTA</t>
  </si>
  <si>
    <t>EMILIO LOUNGE BAR SOCIEDADE UNIPESSOAL LTDA</t>
  </si>
  <si>
    <t>EMPRESA BRASILEIRA DE CORREIOS E TELÉGRAFOS</t>
  </si>
  <si>
    <t>SERVIÇO DE CORREIO TATUÍ</t>
  </si>
  <si>
    <t>Ínicio:22/03/2021 Término: 21/03/2031</t>
  </si>
  <si>
    <t>7.268</t>
  </si>
  <si>
    <t>CORREIOS E MALOTES</t>
  </si>
  <si>
    <t>Ínicio:28/07/2021 Término: 28/07/2031</t>
  </si>
  <si>
    <t>ÁGUA TATUÍ-UNIDADE II - RGI - 392379236</t>
  </si>
  <si>
    <t>VERO SA</t>
  </si>
  <si>
    <t>Ínicio:02/05/2023 Término: 16/08/2025</t>
  </si>
  <si>
    <t>CENTRO DE GESTÃO DE MEIOS DE PAGAMENTOS S.A. - SEM PARAR</t>
  </si>
  <si>
    <t>PEDÁGIO- ADESAO SISTEMA VIA FACIL</t>
  </si>
  <si>
    <t>Ínicio:11/12/2007 Término: 11/12/2025</t>
  </si>
  <si>
    <t>WA INTEGRADORA DE SISTEMAS DE GESTÃO EMPRESARIAL LTDA.</t>
  </si>
  <si>
    <t xml:space="preserve"> GESTÃO EMPRESARIAL INTEGRADA- DATA SUL</t>
  </si>
  <si>
    <t>Ínicio:01/10/2008 Término: 01/10/2025</t>
  </si>
  <si>
    <t>DECIMO QUARTO TABELIONATO DE NOTAS</t>
  </si>
  <si>
    <t>SERVIÇO NOTORIAL E REGISTRAL (CARTORIO)</t>
  </si>
  <si>
    <t>Ínicio:29/01/2016 Término: 29/01/2036</t>
  </si>
  <si>
    <t>ALELO S.A</t>
  </si>
  <si>
    <t xml:space="preserve"> BENEFICOS: VALE TRANSPORTE, VALE ALIMENTAÇÃO E REFEIÇÃO</t>
  </si>
  <si>
    <t>Ínicio:01/02/2020 Término: 11/01/2025</t>
  </si>
  <si>
    <t>ELAINE CRISTINA SIRTORI DA SILVA</t>
  </si>
  <si>
    <t>SERVIÇOS DE BACKUP EM NUVEM PARA ATENDER A SUSTENIDOS</t>
  </si>
  <si>
    <t>Ínicio:21/12/2021 Término: 20/12/2024</t>
  </si>
  <si>
    <t>MIDIA ENGENHARIA E PUBLICIDADE LTDA</t>
  </si>
  <si>
    <t>LOCAÇÃO DE ESPAÇO DAS UNIDADES OPERACIONAIS DO CONSERVATÓRIO DE TATUÍ</t>
  </si>
  <si>
    <t>Ínicio: 05/01/2022  Término:04/01/2025</t>
  </si>
  <si>
    <t xml:space="preserve">A S TRANSPORTES LTDA </t>
  </si>
  <si>
    <t>CREDENCIAMENTO DE TRANSPORTE DE PESSOAS</t>
  </si>
  <si>
    <t>Ínicio:15/11/2022 Término: 31/12/2024</t>
  </si>
  <si>
    <t xml:space="preserve">EXPRESSO AMARELINHO LTDA </t>
  </si>
  <si>
    <t>FRAN TURISMO LTDA</t>
  </si>
  <si>
    <t>EXPRESSO REDENÇÃO TRANSPORTES E TURISMO LTDA</t>
  </si>
  <si>
    <t xml:space="preserve">VIAÇÃO CALVIPE LTDA </t>
  </si>
  <si>
    <t>8.089</t>
  </si>
  <si>
    <t>Ínicio:09/01/2024 Término: 09/01/2025</t>
  </si>
  <si>
    <t>FERNANDO COSSULIN AMADEU - EIRELI</t>
  </si>
  <si>
    <t>Ínicio:17/02/2023 Término: 16/04/2025</t>
  </si>
  <si>
    <t>BRS BRASIL SITE INFORMATICA LTDA ME</t>
  </si>
  <si>
    <t>HOSPEDAGEM DE SITES E EMAILS SUSTENIDOS</t>
  </si>
  <si>
    <t>Ínicio:19/05/2025 Término: 19/07/2025</t>
  </si>
  <si>
    <t>VCH IMPORTADORA, EXPORTADORA E DISTRIBUIÇÃO DE PROSUTOS LTDA</t>
  </si>
  <si>
    <t>FORNECIMENTO DE INSUMOS COPA, COZINHA, LIMPEZA E HIG.PESSOAL</t>
  </si>
  <si>
    <t>Ínicio:01/09/2023 Término: 01/09/2025</t>
  </si>
  <si>
    <t>INTERNET TATUÍ</t>
  </si>
  <si>
    <t>Ínicio:24/02/2023 Término: 24/02/2026</t>
  </si>
  <si>
    <t>EUAPOIO SERVIÇOS E INTERNET LTDA</t>
  </si>
  <si>
    <t>PLATAFORMA TECNOLÓGICA VOLTADA PARA O FOMENTO E FINANCIAMENTO DE PROJETOS ATRAVÉS DE PESSOAS FÍSICAS E EMPRESA</t>
  </si>
  <si>
    <t>Ínicio:29/05/2023 Término: 29/05/2025</t>
  </si>
  <si>
    <t>NÚCLEO DE INFORMAÇÃO E COORDENAÇÃO PO PONTO BR NIC BR</t>
  </si>
  <si>
    <t>RENOVAÇÃO DE DOMINIOS "CONSERVATORIO DE TATUÍ"</t>
  </si>
  <si>
    <t>Ínicio:20/04/2023 Término: 19/04/2026</t>
  </si>
  <si>
    <t>RENOVAÇÃO DE DOMINIOS "MUSICOU"</t>
  </si>
  <si>
    <t>Ínicio:20/04/2023 Término: 19/04/2025</t>
  </si>
  <si>
    <t>F-7676</t>
  </si>
  <si>
    <t>ROBERTA MARTINS 47010158819</t>
  </si>
  <si>
    <t>CESSÃO ESPAÇO IMPLANTAÇÃO E EXPLORAÇÃO COMERCIAL CAFETERIA/ QUIOSQUE OU TRALER NA UNIDADE 2</t>
  </si>
  <si>
    <t>Ínicio:10/08/2023 Término: 10/08/2025</t>
  </si>
  <si>
    <t>TRIVELA LOCACOES LTDA</t>
  </si>
  <si>
    <t>CREDENCIAMENTO LOCAÇÃO DE EQUIPAMENTOS INFRAESTRUTURA PARA EVENTOS</t>
  </si>
  <si>
    <t>Ínicio:11/09/2023 Término: 10/09/2025</t>
  </si>
  <si>
    <t>FERNANDO DE OLIVEIRA 30196667836</t>
  </si>
  <si>
    <t>NEXXUS PRODUCOES LTDA</t>
  </si>
  <si>
    <t>SERVIÇOS SOB DEMANDA IMPRESSÃO DE MIDIAS VISUAIS</t>
  </si>
  <si>
    <t>Ínicio:25/09/2023 Término: 24/09/2025</t>
  </si>
  <si>
    <t>PONTUAL -28 DIAS APÓS A PREST. SERV.</t>
  </si>
  <si>
    <t>DOMINIOS AAPG.ORG.BR/AAPG.COM.BR/SUSTENIDOS.ORG.BR</t>
  </si>
  <si>
    <t>Ínicio:05/11/2023 Término: 04/11/2026</t>
  </si>
  <si>
    <t>DOM BOSCO REMOÇÕES MEDICAS LTDA</t>
  </si>
  <si>
    <t>CREDENCIAMENTO DE ASSISTENCIA MÉDICA EM AMBULÂNCIA - UTI</t>
  </si>
  <si>
    <t>Ínicio:27/09/2023 Término: 26/09/2025</t>
  </si>
  <si>
    <t>ANGELA M C DA S LAMOUNIER</t>
  </si>
  <si>
    <t>PREMED SERVIÇOS MEDICOS DE ATENDIMENTO  A EMERGENCIA E REMOÇÕES LTDA</t>
  </si>
  <si>
    <t xml:space="preserve">PORMENORES SERVIÇOS EDITORIAIS LTDA </t>
  </si>
  <si>
    <t>SERVIÇOS SOB DEMANDA DE REVISÃO TEXTUAL</t>
  </si>
  <si>
    <t>Ínicio:23/10/2023 Término: 22/10/2025</t>
  </si>
  <si>
    <t>SOB DEMANDA- 21 DIAS APÓS PREST. SERV.</t>
  </si>
  <si>
    <t>DOMINIOS: SISTEMASAAPG.ORG.BR</t>
  </si>
  <si>
    <t>ACCESS GESTÃO DE DOCUMENTOS LTDA</t>
  </si>
  <si>
    <t xml:space="preserve">ARMAZENAGEM E GERENCIAMENTO DE DOCUMENTOS </t>
  </si>
  <si>
    <t>Ínicio:15/11/2023 Término: 14/11/2025</t>
  </si>
  <si>
    <t>ROMAR, MASSONI &amp; LOBO SOCIEDADE DE ADVOGADOS</t>
  </si>
  <si>
    <t>Ínicio:12/12/2023 Término: 12/12/2025</t>
  </si>
  <si>
    <t>LOGGI TECNOLOGIA LTDA</t>
  </si>
  <si>
    <t>ENTREGA RAPIDA (MOTOBOY)</t>
  </si>
  <si>
    <t>Ínicio:07/12/2023 Término: 06/12/2025</t>
  </si>
  <si>
    <t>F-284-22</t>
  </si>
  <si>
    <t>CIPATEX ADESIVOS LTDA</t>
  </si>
  <si>
    <t>PLANO ANUAL SUSTENIDOS 2023”, PROJETO PRONAC Nº 221826</t>
  </si>
  <si>
    <t>Ínicio:27/12/2022 Término:31/12/2025</t>
  </si>
  <si>
    <t>N/A</t>
  </si>
  <si>
    <t>NU FINANCEIRA S.A - SOCIEDADE DE CRÉDITO FINANCIAMENTO</t>
  </si>
  <si>
    <t>PLANO
ANUAL SUSTENIDOS 2024</t>
  </si>
  <si>
    <t>Ínicio:01/01/2024  Término: 31/12/2024</t>
  </si>
  <si>
    <t xml:space="preserve">DROGAL FARMACÊUTICA LTDA </t>
  </si>
  <si>
    <t>PATROCINIO PLANO ANUAL CONSERVATÓRIO DRAMÁTICO E MUSICAL DR. CARLOS DE CAMPOS DE TATUÍ 2024, Nº PRONAC 236564</t>
  </si>
  <si>
    <t>Ínicio:28/05/2024 Término:31/12/2024</t>
  </si>
  <si>
    <t>F-205</t>
  </si>
  <si>
    <t xml:space="preserve">CESSÃO DE ESPAÇO DA CANTINA </t>
  </si>
  <si>
    <t>Ínicio:01/09/2024 Término:01/09/2026</t>
  </si>
  <si>
    <t>CESAR AUGUSTO DE ARAÚJO TATUÍ</t>
  </si>
  <si>
    <t>TERMO DE PARCERIA EM ATENDIMENTO PSICOLOGICO PARA ALUNOS BOLSISTAS E FUNCIONÁRIOS</t>
  </si>
  <si>
    <t>Ínicio:01/10/2024 Término:01/10/2025</t>
  </si>
  <si>
    <t>NÃO ONEROSO</t>
  </si>
  <si>
    <t>ZANCHETTA ALIMENTOS LTDA</t>
  </si>
  <si>
    <t>PATROCINIO PLANO ANUAL CONSERVATORIO DE TATUÍ</t>
  </si>
  <si>
    <t>Ínicio:01/01/2025 Término: 31/12/2025</t>
  </si>
  <si>
    <t>AFINAÇÃO E TRANSPORTE DE INSTRUMENTOS PARA O CONSERVATÓRIO DE TATUÍ</t>
  </si>
  <si>
    <t>Ínicio: 01/01/2024  Término:01/01/2025</t>
  </si>
  <si>
    <t>REGÊNCIA DA ORQUESTRA SINFÔNICA DO CONSERVATÓRIO DE TATUÍ</t>
  </si>
  <si>
    <t>Ínicio:03/01/2024 Término: 03/01/2025</t>
  </si>
  <si>
    <t>DHL EXPRESS (BRAZIL) LTDA</t>
  </si>
  <si>
    <t>SERVIÇOS DE COURIER REMESSAS INTERNACIONAIS -PARA TODOS OS EQUIPAMENTOS</t>
  </si>
  <si>
    <t>Ínicio:01/02/2024 Término: 01/02/2026</t>
  </si>
  <si>
    <t xml:space="preserve"> LEVISKY NEGOCIOS &amp; CULTURA LTDA</t>
  </si>
  <si>
    <t>ASSESSORIA DE CAPTAÇÃO DE RECURSOS</t>
  </si>
  <si>
    <t>Ínicio:08/01/2024 Término: 30/05/2025</t>
  </si>
  <si>
    <t>FEDERAL EXPRESS CORPORATION</t>
  </si>
  <si>
    <t>REMESSAS INTERNAIONAIS</t>
  </si>
  <si>
    <t>Ínicio: 12/01/2024         Término: 12/01/2026</t>
  </si>
  <si>
    <t>UPS DO BRASIL REMESSAS EXPRESSAS LTDA</t>
  </si>
  <si>
    <t>SEGURO PATRIMONIAL DE INSTRUMENTOS MUSICAIS E EQUIPAMENTOS (Apólice - 027982024010171008442)</t>
  </si>
  <si>
    <t>Ínicio: 14/02/2024  Término:14/02/2025</t>
  </si>
  <si>
    <t>4 PARC. MENSAL- DIA 29</t>
  </si>
  <si>
    <t>LUANNA MARIN DE OLIVEIRA 50.280.287</t>
  </si>
  <si>
    <t>PRODUTORA DE CONTEÚDO PLENO PARA DEMANDAS SUSTENIDOS/ETHNO,BIGBANG, MOVE E MUSICOU</t>
  </si>
  <si>
    <t>Ínicio:10/01/2024 Término: 31/12/2024</t>
  </si>
  <si>
    <t>STP - SISTEMA DE TRANSPORTES PRATICOS LTDA</t>
  </si>
  <si>
    <t>TRANSPORTE PARA O CONTAINER</t>
  </si>
  <si>
    <t>IPTU ARTES CÊNICAS R.15 DE NOVEMBRO 67 E 67</t>
  </si>
  <si>
    <t>Ínicio:28/03/2024 Término:28/03/2026</t>
  </si>
  <si>
    <t>IPTU MUSICALIZAÇÃO R. ROTARY CLUB 403</t>
  </si>
  <si>
    <t>CRISTIANO DE FARIA 27382374874</t>
  </si>
  <si>
    <t>CLÁUDIA RAUSCHER BUFFET E GASTRONOMIA LTDA</t>
  </si>
  <si>
    <t>LOCALIZA RENT A CAR S A</t>
  </si>
  <si>
    <t>LOCAÇÃO  DE VEICULOS SOB DEMANDA</t>
  </si>
  <si>
    <t>Ínicio:13/05/2024 Término:13/05/2026</t>
  </si>
  <si>
    <t>ONFLY TECNOLOGIA LTDA</t>
  </si>
  <si>
    <t>Ínicio:20/05/2024 Término: 20/05/2026</t>
  </si>
  <si>
    <t>SERVIÇOS DE AUDIOVISUAL CAPTAÇÃO E EDIÇÃO DE VIDEO SOB DEMANDA</t>
  </si>
  <si>
    <t>Ínicio:04/06/2024 Término:04/12/2025</t>
  </si>
  <si>
    <t>GRP BRASIL LOCADORA DE VEICULOS LTDA</t>
  </si>
  <si>
    <t>ERIBERTO DE ALMEIDA CHAGAS</t>
  </si>
  <si>
    <t>SERVIÇOS DE STREAMING TRANSMISSÃO AUDIOVISUAL AO VIVO</t>
  </si>
  <si>
    <t>Ínicio:24/06/2024 Término:24/12/2025</t>
  </si>
  <si>
    <t>ZS FILMES PRODUÇÃO CINEMATOGRAFICA LTDA</t>
  </si>
  <si>
    <t>29.748.671 ERIK MACHADO</t>
  </si>
  <si>
    <t>50.936.593 MABEL CRISTINA RODRIGUES DA SILVA</t>
  </si>
  <si>
    <t>FERNANDO DE OLIVEIRA TATUI</t>
  </si>
  <si>
    <t>LOCAÇÃO DE EQUIPAMENTOS DE ÁUDIO E ILUMINAÇÃO</t>
  </si>
  <si>
    <t>Ínicio:19/08/2024 Término: 18/08/2025</t>
  </si>
  <si>
    <t>BKC LOCACAO DE EQUIPAMENTOS LTDA</t>
  </si>
  <si>
    <t>47.465.827 MARCIO AUGUSTO DE SOUZA</t>
  </si>
  <si>
    <t>CREDENCIAMENTO LOCAÇÃO DE EQUIPAMENTOS DE ÁUDIO E ILUMINAÇÃO</t>
  </si>
  <si>
    <t>51.353.807 RICARDO HIROAKI OBA</t>
  </si>
  <si>
    <t>DRUMMOND, NEUMAYR, RAGONEZI &amp; FALCAO ADVOCACIA</t>
  </si>
  <si>
    <t>ASSESSORIA JURÍDICA  DEMANDAS DE TATUÍ</t>
  </si>
  <si>
    <t>Ínicio:15/07/2024 Término:21/09/2025</t>
  </si>
  <si>
    <t>49.441.282 LUCAS MATEUS GONCALVES</t>
  </si>
  <si>
    <t>HAND TALK TECNOLOGIA SA</t>
  </si>
  <si>
    <t>LICENÇA DE SOFTWARE DE ACESSIBILIDADE</t>
  </si>
  <si>
    <t>Ínicio:25/08/2024 Término:25/08/2025</t>
  </si>
  <si>
    <t>LIMONKA CRIATIVIDADE AUDIOVISUAL LTDA</t>
  </si>
  <si>
    <t xml:space="preserve">PAIOL DIGITAL LTDA </t>
  </si>
  <si>
    <t>50.442.737 RODRIGO EDUARDO CAMARGO</t>
  </si>
  <si>
    <t xml:space="preserve">BIZBUS SERVICOS DE PUBLICIDADE LTDA </t>
  </si>
  <si>
    <t>SERVIÇOS DE PUBLICIDADE BUSDOOR SOD DEMANDA</t>
  </si>
  <si>
    <t>LEVISKY NEGOCIOS &amp; CULTURAL LTDA</t>
  </si>
  <si>
    <t>ASSESSORIA PARA CAPTAÇÃO DE RECURSOS</t>
  </si>
  <si>
    <t>Ínicio:09/08/2024 Término:31/12/2024</t>
  </si>
  <si>
    <t>ITAMARATTI GRILL</t>
  </si>
  <si>
    <t>RESTAURANTE MATRIZ 26 LTDA</t>
  </si>
  <si>
    <t>SUBSTITUIÇÃO DE COMPRESSORES DE AR-CONDICIONADO NO TEATRO DE TATUÍ.</t>
  </si>
  <si>
    <t>Ínicio:20/06/2024 Término: 19/08/2024</t>
  </si>
  <si>
    <t>HDI SEGUROS S.A</t>
  </si>
  <si>
    <t>SEGURO PREDIAL UNIDADE II</t>
  </si>
  <si>
    <t>Ínicio:26/08/2024 Término:26/08/2025</t>
  </si>
  <si>
    <t>ALLIANZ SEGUROS S.A</t>
  </si>
  <si>
    <t>SEGURO PREDIAL UNIDADE I</t>
  </si>
  <si>
    <t>BREVO FORMERLY SENDINBLUE</t>
  </si>
  <si>
    <t>LICENÇA DE E-MAIL DE MARKETING</t>
  </si>
  <si>
    <t>Ínicio:27/08/2024 Término: 27/08/2025</t>
  </si>
  <si>
    <t>MANUTENÇÃO DE BOMBAS MOTOTRES E COMANDOS ELÉTRICOS NAS UNIDADES DE TATUÍ</t>
  </si>
  <si>
    <t>Ínicio:14/10/2024 Término:13/10/2026</t>
  </si>
  <si>
    <t xml:space="preserve">FORMA CERTA GRAFICA DIGITAL LTDA </t>
  </si>
  <si>
    <t>SP LASER COPIAS ESPECIAIS LTDA</t>
  </si>
  <si>
    <t>PCRLOG S/A</t>
  </si>
  <si>
    <t>CATHO ON LINE LTDA</t>
  </si>
  <si>
    <t>PLATAFORMA  DE RECRUTAMENTO E SELEÇÃO</t>
  </si>
  <si>
    <t>Ínicio:10/12/2024 Término:10/12/2025</t>
  </si>
  <si>
    <t>NC ENERGIA S.A.</t>
  </si>
  <si>
    <t xml:space="preserve"> ENERGIA ELÉTRICA MODALIDADE COMERCIALIZAÇÃO VAREJISTA PARA SEDE CONSERVATORIO E ALOJAMENTO</t>
  </si>
  <si>
    <t>Ínicio:01/07/2025 Término:31/07/2026</t>
  </si>
  <si>
    <t>F-324</t>
  </si>
  <si>
    <t>SUEBER DE MELLO DOS SANTOS</t>
  </si>
  <si>
    <t>CESSÃO ONEROSA DE ESPAÇO - STAND UP MATHEUS CEARÁ</t>
  </si>
  <si>
    <t>Ínicio: 01/06/2025 Término: 01/06/2025</t>
  </si>
  <si>
    <t>CRUZEIRO DO SUL EDUCACIONAL S.A.(UNICID)</t>
  </si>
  <si>
    <t>PARCERIA PARA DESCONTO FACULDADE</t>
  </si>
  <si>
    <t>Ínicio: 30/04/2025 Término: 29/03/2035</t>
  </si>
  <si>
    <t>F-337</t>
  </si>
  <si>
    <t>BARZINI ART &amp; FILM PRODUCOES LTDA</t>
  </si>
  <si>
    <t>CESSÃO ONEROSA DE ESPAÇO STAND-UP "CLEBER ROSA -CÊ FALÔ, TÁ FALIDO"</t>
  </si>
  <si>
    <t>F-338</t>
  </si>
  <si>
    <t>CESSÃO ONEROSA DE ESPAÇO STAND-UP "DIOGO ALMEIDA"</t>
  </si>
  <si>
    <t>Ínicio:06/06/2025 Término:06/06/2025</t>
  </si>
  <si>
    <t>F-339</t>
  </si>
  <si>
    <t>CESSÃO ONEROSA DE ESPAÇO STAND-UP "EMERSON CEARÁ - PARA RAIO DE MALUCO"</t>
  </si>
  <si>
    <t>Ínicio:30/08/2025 Término:30/08/2025</t>
  </si>
  <si>
    <t>F-340</t>
  </si>
  <si>
    <t>ALINE DIAS BUENO PAES</t>
  </si>
  <si>
    <t>CESSÃO ONEROSA DE ESPAÇO "LIVE CONCERT"</t>
  </si>
  <si>
    <t>Ínicio:27/09/2025 Término:27/09/2025</t>
  </si>
  <si>
    <t>F-346</t>
  </si>
  <si>
    <t>43.610.536 GLEICY RAYSSA CARVALHO FRANCESCONI</t>
  </si>
  <si>
    <t>CESSÃO ESPAÇO ONEROSO PARA APRESENTAÇÃO "PAPAGAIOS NÃO DANÇAM"</t>
  </si>
  <si>
    <t>Ínicio:13/12/2025 Término:13/12/2025</t>
  </si>
  <si>
    <t>F-347</t>
  </si>
  <si>
    <t>CESSÃO ESPAÇO ONEROSO PARA EVENTO GALA RF 2025</t>
  </si>
  <si>
    <t>Ínicio:10/07/2025 Término:10/07/2025</t>
  </si>
  <si>
    <t>F-352</t>
  </si>
  <si>
    <t xml:space="preserve">GABRIELA FEITOSA BATELLI </t>
  </si>
  <si>
    <t>CESSÃO ONEROSA ESPAÇO APRESENTAÇÃO DE DANÇA ACRODANCE BATELLI</t>
  </si>
  <si>
    <t>Ínicio:19/10/2025 Término:19/10/2025</t>
  </si>
  <si>
    <t>F-330</t>
  </si>
  <si>
    <t>LENEUS PRODUTORA DE ARTE LTDA</t>
  </si>
  <si>
    <t>CESSÃO NÃO ONEROSA DE ESPAÇO ESPETÁCULO "OS LAVADORES DE HISTÓRIA"</t>
  </si>
  <si>
    <t>Ínicio: 06/07/2025 Término: 06/07/2025</t>
  </si>
  <si>
    <t>Ínicio:01/01/2025 Término:01/01/2027</t>
  </si>
  <si>
    <t>ITU TRANSPORTES E TURISMO LTDA</t>
  </si>
  <si>
    <t>JFRAN TRANSPORTES &amp; TURISMO LTDA</t>
  </si>
  <si>
    <t>SCANSOURCE BRASIL DISTRIBUIDORA DE TECNOLOGIAS LTDA</t>
  </si>
  <si>
    <t>04 LICENÇAS ADOBE ACROBAT PRO FOR TEAMS EDUCATION NAMED LICENSE</t>
  </si>
  <si>
    <t>Ínicio: 13/01/2025         Término: 12/01/2026</t>
  </si>
  <si>
    <t>FERNANDO LACERDA SIMÕES DUARTE(RPA)</t>
  </si>
  <si>
    <t>Ínicio:10/03/2025 Término: 04/07/2025</t>
  </si>
  <si>
    <t>RODRIGO CASSIANO DA COSTA 32987865864</t>
  </si>
  <si>
    <t>Ínicio:23/05/2025 Término:04/07/2025</t>
  </si>
  <si>
    <t>BANDEIRA E DAMASCENO SOCIEDADE DE ADVOGADOS</t>
  </si>
  <si>
    <t xml:space="preserve"> ASSESSORIA JURÍDICA
CONSULTIVA E CONTENCIOSA </t>
  </si>
  <si>
    <t>Ínicio:01/04/2025 Término:31/03/2027</t>
  </si>
  <si>
    <t>IPTU DO IMÓVEL ARTES CENICAS E MUSICALIZAÇÃO</t>
  </si>
  <si>
    <t>TRINADO INSTRUMENTOS MUSICAIS LTDA</t>
  </si>
  <si>
    <t>CREDENCIAMENTO SERVIÇOS DE LUTHERIA AFINADORES DE PIANOS</t>
  </si>
  <si>
    <t>Ínicio:01/04/2025 Término: 31/03/2026</t>
  </si>
  <si>
    <t>56.687.045 SIMON NICHOLAS BRYAN</t>
  </si>
  <si>
    <t>ROBSON SIMS RODRIGUES SOUZA</t>
  </si>
  <si>
    <t>MAESTRA CONVIDADA PARA CONCERTO</t>
  </si>
  <si>
    <t>Ínicio:05/05/2025 Término:07/05/2025</t>
  </si>
  <si>
    <t>JHONNY CESAR SALABERG DE OLIVEIRA 44054168850</t>
  </si>
  <si>
    <t>AVALIADOR PARA O 4º CONCURSO DE DRAMATURGIA</t>
  </si>
  <si>
    <t>IDEAL ODONTO ASSITÊNCIA ODONTOLÓGICA LTDA</t>
  </si>
  <si>
    <t>PLANO DE ASSITÊNCIA ODONTOLÓGICA PARA FUNCIONÁRIOS DE TATUÍ E POLO</t>
  </si>
  <si>
    <t>Ínicio: 26/06/2025 Término: 25/06/2027</t>
  </si>
  <si>
    <t>COOPERATIVA DE TRANSPORTE DOS CONDUTORES AUTÔNOMOS DE VEÍCULOS
RODOVIÁRIOS DE SÃO PAULO – COOPERTAX</t>
  </si>
  <si>
    <t xml:space="preserve"> SERVIÇO DE TAXÍ SOB DEMANDA</t>
  </si>
  <si>
    <t>Ínicio:01/04/2025 Término: 29/02/2027</t>
  </si>
  <si>
    <t>CRISTIANE SOBRAL CORREA JESUS (RPA)</t>
  </si>
  <si>
    <t>AVALIADOR(A) 2º CONCURSO ESTUDANTIL</t>
  </si>
  <si>
    <t>Ínicio: 18/03/2025 Término:30/05/2025</t>
  </si>
  <si>
    <t>ALELO INSTITUIÇÃO DE PAGAMENTOS SA</t>
  </si>
  <si>
    <t>SERVIÇOS DE VALE COMBUSTÍVEL</t>
  </si>
  <si>
    <t>Ínicio: 01/06/2025 Término:01/06/2026</t>
  </si>
  <si>
    <t>MARIA CAROLINA SIMOES DOS SANTOS 34197143869</t>
  </si>
  <si>
    <t>CURSO DE CURTA DURAÇÃO</t>
  </si>
  <si>
    <t>Ínicio:05/07/2025 Término:19/07/2025</t>
  </si>
  <si>
    <t>MAIS DIFERENÇAS</t>
  </si>
  <si>
    <t>CONSULTORIA DE DIVERSIDADE</t>
  </si>
  <si>
    <t>Ínicio:30/04/2025 Término:08/07/2025</t>
  </si>
  <si>
    <t>INFORSHOP SUPRIMENTOS LTDA</t>
  </si>
  <si>
    <t>CREDENCIAMENTO MATERIAIS DE ESCRITÓRIO</t>
  </si>
  <si>
    <t>Ínicio:05/05/2025 Término:04/05/2027</t>
  </si>
  <si>
    <t>LANDPACK INDUSTRIA E COMERCIO LTDA</t>
  </si>
  <si>
    <t>CREDENCIAMENTO  FORNECIMENTO DE PRODUTOS DE COPA E COZINHA, HIGIENE E LIMPEZA</t>
  </si>
  <si>
    <t>Ínicio:12/05/2025 Término:11/05/2027</t>
  </si>
  <si>
    <t>QUIMICA BOITUVENSE COMERCIAL LTDA</t>
  </si>
  <si>
    <t>ENTREGA NA EMPRESA COMERCIO DE PRODUTOS DE HIGIENE E EPI LTDA</t>
  </si>
  <si>
    <t>JSI COMERCIO DE PRODUTOS DE LIMPEZA E DESCARTAVEIS LTDA</t>
  </si>
  <si>
    <t>Ínicio:09/04/2025 Término:01/06/2025</t>
  </si>
  <si>
    <t>ANA VANESSA SILVA SANTOS 64893189387</t>
  </si>
  <si>
    <t>EDNA MARIA ALVES DE OLIVEIRA</t>
  </si>
  <si>
    <t>ANDREA PAULA PICHERZKY(PAOLA)</t>
  </si>
  <si>
    <t>MASTERCLASS E APRESENTAÇÃO COM O CLUBE DO CHORO</t>
  </si>
  <si>
    <t>Ínicio:24/06/2025 Término:24/06/2025</t>
  </si>
  <si>
    <t>ANDERSON ALVES DA SILVA 05936465764</t>
  </si>
  <si>
    <t>JURADO(A) 4º CONCURSO JOAQUINA LAPINHA</t>
  </si>
  <si>
    <t>TRANSPORTE PARA ALUNOS DO ALOJAMENTO</t>
  </si>
  <si>
    <t>Ínicio:01/06/2025 Término:31/12/2025</t>
  </si>
  <si>
    <t>ROCKET REACH LCC</t>
  </si>
  <si>
    <t>LICENÇA PLATAFORMA DE PESQUISAS GOOGLE, LINKEDIN, ETC</t>
  </si>
  <si>
    <t>Ínicio:14/05/2025 Término:14/05/2026</t>
  </si>
  <si>
    <t>38.947.200 SANDRA GORETTE DOS SANTOS</t>
  </si>
  <si>
    <t>MASTERCLASS DE GUITARRA</t>
  </si>
  <si>
    <t>Ínicio:02/06/2025 Término:02/06/2025</t>
  </si>
  <si>
    <t>DUO CONEXOES ARTE E CULTURA LTDA</t>
  </si>
  <si>
    <t>60.336.786 MONICA CRISTINA MOREIRA BERNARDES</t>
  </si>
  <si>
    <t>AULAS PARA OCURSO DE TEATRO ADOLECENTES III</t>
  </si>
  <si>
    <t xml:space="preserve">MARACUJÁ CULTURAL PRODUÇÕES ARTISTICAS LTDA </t>
  </si>
  <si>
    <t>ATIVIDADES PEDAGÓGICAS E APRESENTAÇÃO COM O GRUPO DE MUSICA RAIZ</t>
  </si>
  <si>
    <t>Ínicio:18/06/2025 Término:06/07/2025</t>
  </si>
  <si>
    <t>D4G COMUNICACAO E DESIGN LTDA</t>
  </si>
  <si>
    <t xml:space="preserve">CRIAÇÃO DE VIDEO INSTITUCIONAL </t>
  </si>
  <si>
    <t>Ínicio:14/04/2025 Término:30/05/2025</t>
  </si>
  <si>
    <t>58.998.966 THAIS VAZ VIEIRA</t>
  </si>
  <si>
    <t>PRODUTOR(A) EQUIPE PRODUÇÃO E EVENTOS</t>
  </si>
  <si>
    <t>Ínicio:20/05/2025 Término:30/06/2025</t>
  </si>
  <si>
    <t>DANIEL DOS SANTOS GONÇALVES 32059376866</t>
  </si>
  <si>
    <t>Ínicio:30/05/2025 Término:01/06/2025</t>
  </si>
  <si>
    <t>56.660.741 DANIELA RIBAS GHEZZI</t>
  </si>
  <si>
    <t>Ínicio:09/06/2025 Término:28/07/2025</t>
  </si>
  <si>
    <t>CINTHIA CAMPOS SELL SANCHEZ 32244672824</t>
  </si>
  <si>
    <t>PIANISTA CORREPEIDOR(A) CONCURSO 4º CONCURSO JOAQUINA LAPINHA</t>
  </si>
  <si>
    <t>Ínicio:30/05/2025 Término01/06/2025</t>
  </si>
  <si>
    <t>PRODUÇÃO DE VÍDEO INSTITUCIONAL TATUÍ</t>
  </si>
  <si>
    <t>Ínicio:30/05/2025 Término:31/08/2025</t>
  </si>
  <si>
    <t>DOUGLAS M C FONSECA (JUNGLE BIRDS_x000D_)</t>
  </si>
  <si>
    <t>AQUISIÇÃO DE ARRANJOS MUSICAIS PARA BANDA SINFÔNICA</t>
  </si>
  <si>
    <t>Ínicio:20/07/2025 Término:20/07/2025</t>
  </si>
  <si>
    <t>EXCELLENCE TREINAMENTO &amp; DESENVOLVIMENTO HUMANO LTDA</t>
  </si>
  <si>
    <t>MASTERCLASS CURSO VIOLÃO ERUDITO - POLO SJRP</t>
  </si>
  <si>
    <t>Ínicio:09/06/2025 Término:09/06/2025</t>
  </si>
  <si>
    <t>IN TEMPORI PRODUCOES ARTISTICAS LTDA</t>
  </si>
  <si>
    <t>MASTERCLASS CURSO PERCUSSÃO SINFÔNICA - POLO SJRP</t>
  </si>
  <si>
    <t>Ínicio:18/09/2025 Término: 11/12/2025</t>
  </si>
  <si>
    <t>RIART ASSOCIACAO DE PRESTADORES DE SERVICOS ESPORTIVOS ARTISTICOS E CULTURAIS</t>
  </si>
  <si>
    <t>ENCONTRO DE PIANOS</t>
  </si>
  <si>
    <t>Ínicio:10/08/2025 Término: 10/08/2025</t>
  </si>
  <si>
    <t xml:space="preserve"> LICENÇAS DE USO DE SOFTWARE DE GESTÃO DE PESSOAS  </t>
  </si>
  <si>
    <t>Ínicio:08/05/2025 Término: 08/05/2028</t>
  </si>
  <si>
    <t>PRO VERBO - PROGRAMAS EDUCACIONAIS E CULTURAIS LTDA</t>
  </si>
  <si>
    <t>MASTERCLASS/WORKSHOP VIOLA CAIPIRA</t>
  </si>
  <si>
    <t>Ínicio:14/06/2025 Término: 14/06/2025</t>
  </si>
  <si>
    <t>SERVIÇOS DE LIMPAEZA DE CAIXA D'AGUA UNIDADES I,II,III E ALOJAMENTO</t>
  </si>
  <si>
    <t>Ínicio:16/06/2025 Término: 30/06/2025</t>
  </si>
  <si>
    <t>SERVIÇOS DE DEDETIZAÇÃO E CONTROLE DEPRAGAS  UNIDADES I,II,III E ALOJAMENTO</t>
  </si>
  <si>
    <t>Ínicio:16/09/06/2025 Término: 30/06/2025</t>
  </si>
  <si>
    <t>20.956.778 JACQUELINE RUZZENE FALCHETI</t>
  </si>
  <si>
    <t>CONVIDADA PARA COMPOR BANCA JULDADORA 3º CONCURSO JOVEM DE CONJUNTOS POPULARES</t>
  </si>
  <si>
    <t>Ínicio:04/06/2025 Término:12/07/2025</t>
  </si>
  <si>
    <t>CURSO FORMAÇÃO EM EDUCAÇÃO MUSICAL</t>
  </si>
  <si>
    <t>Ínicio:09/09/2025 Término:09/09/2025</t>
  </si>
  <si>
    <t>OLIVIERI SOCIEDADE DE ADVOGADOS</t>
  </si>
  <si>
    <t>F- 298</t>
  </si>
  <si>
    <t>UNINTER EDUCACIONAL S/A</t>
  </si>
  <si>
    <t>PARCERIA UNIVERSIDADE UNINTER EDUCACIONAL S/A</t>
  </si>
  <si>
    <t>Ínicio:28/02/2025 Término: 28/02/2030</t>
  </si>
  <si>
    <t>F-285</t>
  </si>
  <si>
    <t>OPEN EDUCATION LLC</t>
  </si>
  <si>
    <t>CONVENIO CURSO DE INGLES</t>
  </si>
  <si>
    <t>Ínicio:11/02/2025 Término: 11/02/2026</t>
  </si>
  <si>
    <t>F-286</t>
  </si>
  <si>
    <t>DUPLA COMPANHIA PRODUCOES CULTURAIS LTDA</t>
  </si>
  <si>
    <t>CESSÃO ESPAÇO EVENTO NISE EM NÓS</t>
  </si>
  <si>
    <t>Ínicio:13/02/2025 Término: 14/02/2026</t>
  </si>
  <si>
    <t>F-290</t>
  </si>
  <si>
    <t>CESSÃO NÃO ONEROSA DO SALÃO VILA LOBOS E JARDIM TEATRO- MOSTREA NOSSA TRUPE TEATRAL</t>
  </si>
  <si>
    <t>Ínicio:19/02/2025 Término: 20/02/2026</t>
  </si>
  <si>
    <t>F-304</t>
  </si>
  <si>
    <t>SESSÃO DE FILME A MUSICA NATUREZA DE LÉA FREIRE E MASTER CLASSE</t>
  </si>
  <si>
    <t>Ínicio:18/03/2025 Término: 18/03/2025</t>
  </si>
  <si>
    <t>F-313</t>
  </si>
  <si>
    <t>LAR´S EMPREENDIMENTOS LTDA</t>
  </si>
  <si>
    <t>PARCERIA PARA DESCONTO NOS INGRESSOS DO HELLO PARK</t>
  </si>
  <si>
    <t>Ínicio:28/02/2025 Término: 28/02/2035</t>
  </si>
  <si>
    <t>F-314</t>
  </si>
  <si>
    <t>PARCERIA PARA DESCONTO NOS INGRESSOS DO PARQUE DA MONICA</t>
  </si>
  <si>
    <t>F-322</t>
  </si>
  <si>
    <t>COLEGIO XI DE AGOSTO LTDA</t>
  </si>
  <si>
    <t>Ínicio:10/03/2025 Término: 20/12/2025</t>
  </si>
  <si>
    <t>F-327</t>
  </si>
  <si>
    <t>BOULEVARD FILMES LTDA</t>
  </si>
  <si>
    <t>Ínicio:11/03/2025 Término: 11/03/2025</t>
  </si>
  <si>
    <t>61.048.495 ELENICE APARECIDA RODRIGUES LIMA</t>
  </si>
  <si>
    <t>CONSULTORIA  JURÍDICA PARA FECHAMENTO DE CNPJS</t>
  </si>
  <si>
    <t>Ínicio:02/06/2025 Término:30/06/2025</t>
  </si>
  <si>
    <t>15.655.938 LOUISE HELENE SCHLEMM</t>
  </si>
  <si>
    <t>VISAGISTA PARA  EQUIPE ARTÍSTICA E PEDAGÓGICA</t>
  </si>
  <si>
    <t>LUCIMARA RIOS MORAES ME</t>
  </si>
  <si>
    <t>WORKSHOP/MASTERCLASS</t>
  </si>
  <si>
    <t>Ínicio:18/06/2025 Término:18/06/2025</t>
  </si>
  <si>
    <t>RODRIGO CALVO MORTE-ME</t>
  </si>
  <si>
    <t>Ínicio:01/08/2025 Término:01/12/2025</t>
  </si>
  <si>
    <t>LBS PIANISTA LTDA</t>
  </si>
  <si>
    <t>PIANISTA PARA O CONCURSO JOAQUINA LAPINHA</t>
  </si>
  <si>
    <t>Ínicio:31/05/2025 Término:01/06/2025</t>
  </si>
  <si>
    <t>WIABILIAZA CONSULTORIA EMPRESARIAL LTDA</t>
  </si>
  <si>
    <t>CONSULTORIA ESPECIALIZADA EM PESQUISA SALARIAL NO TERCEIRO SETOR</t>
  </si>
  <si>
    <t>Ínicio:12/06/2025 Término:12/06/2026</t>
  </si>
  <si>
    <t>CASSIOBRAS LTDA</t>
  </si>
  <si>
    <t>MINISTRAR AULAS 3º ANO DO CURSO DE ARTES CÊNICAS</t>
  </si>
  <si>
    <t>Ínicio:09/05/2025 Término:11/07/2025</t>
  </si>
  <si>
    <t>52.499.656 CAMILA BARRIENTOS OSSIO</t>
  </si>
  <si>
    <t>ATIVIDADES PEDAGÓGICAS E APRESENTAÇÃO COM BANDA SINFÔNICA</t>
  </si>
  <si>
    <t>Ínicio:23/06/2025 Término:26/06/2025</t>
  </si>
  <si>
    <t>CAROLINA PANESI BARROS 05665854727</t>
  </si>
  <si>
    <t>Ínicio:18/08/2025 Término:01/12/2025</t>
  </si>
  <si>
    <t>DESENTUPIDORA SUPORTE LTDA</t>
  </si>
  <si>
    <t xml:space="preserve">DESENTUPIMENTO DE REDE DE ESGOTO </t>
  </si>
  <si>
    <t>Ínicio:30/06/2025 Término:04/07/2025</t>
  </si>
  <si>
    <t>MARIANGELA ASSAD SIMAO - EPP (QUATRO VENTOS)</t>
  </si>
  <si>
    <t>CONCERTO COM CAMERATA DE VIOLÕES</t>
  </si>
  <si>
    <t>Ínicio:11/08/2025 Término:12/08/2025</t>
  </si>
  <si>
    <t>45.639.008 ELISABETH AMIN</t>
  </si>
  <si>
    <t>AULA ENCONTRO DE VOZES</t>
  </si>
  <si>
    <t>Ínicio:08/09/2025 Término:08/09/2025</t>
  </si>
  <si>
    <t>ADSHOW CINEMA E PUBLICIDADE LTDA</t>
  </si>
  <si>
    <t>DIVULGAR O VIDEO INSTITUCIONAL DA SUSTENIDOS NOS CINEMA</t>
  </si>
  <si>
    <t>Ínicio:06/06/2025 Término:06/07/2025</t>
  </si>
  <si>
    <t>EDER DA SILVA FRANCISCO 04415151850</t>
  </si>
  <si>
    <t>ELABORAÇÃO VIDEOAULA</t>
  </si>
  <si>
    <t>Ínicio:09/06/2024 Término:30/07/2025</t>
  </si>
  <si>
    <t>PALMA EVENTOS E PRODUCOES CULTURAIS LTDA</t>
  </si>
  <si>
    <t>Ínicio:21/08/2024 Término:11/12/2025</t>
  </si>
  <si>
    <t>ENZO PIRES DELESPOSTI DOS SANTOS</t>
  </si>
  <si>
    <t>MUSICO VOLUNTÁRIO PARA APRESENTAÇÃO COM ESTUDANTES</t>
  </si>
  <si>
    <t>Ínicio:09/06/2025 Término:01/08/2025</t>
  </si>
  <si>
    <t>39.292.365 NATIELI APARECIDA DE SOUZA</t>
  </si>
  <si>
    <t xml:space="preserve">DESIGNER - CRIAÇÃO DE ARTES </t>
  </si>
  <si>
    <t>Ínicio:09/06/2025 Término: 08/07/2025</t>
  </si>
  <si>
    <t>59.103.780 RENATA CORREA GOMES FERREIRA</t>
  </si>
  <si>
    <t>ASSITENTE DESIGNER GRAFICA PARA O 30º FETESP</t>
  </si>
  <si>
    <t>Ínicio:26/05/2025 Término: 10/08/2025</t>
  </si>
  <si>
    <t>ENGEMED SAUDE OCUPACIONAL LTDA</t>
  </si>
  <si>
    <t>MEDICINA OCUPACIONAL TATUÍ, SEDE, MUSICOU</t>
  </si>
  <si>
    <t>Ínicio:30/06/2025 Término: 29/06/2027</t>
  </si>
  <si>
    <t>RAWZISKI REGISTROS MUSICAIS LTDA</t>
  </si>
  <si>
    <t>JURADA 3º CONCURSO JOVEM DE MUSICA DE CAMERA 2025</t>
  </si>
  <si>
    <t>Ínicio:04/06/2025 Término: 12/07/2025</t>
  </si>
  <si>
    <t>60.836.440 LIVIA GIULIANE DA SILVA</t>
  </si>
  <si>
    <t>DESIGNER GRAFICA PARA O 30º FETESP</t>
  </si>
  <si>
    <t>Ínicio:26/05/2025 Término: 15/08/2025</t>
  </si>
  <si>
    <t>KAREN CONSOLMAGNO MEZZACAPPA 43146563878</t>
  </si>
  <si>
    <t>COORDENAÇÃO TÉCNICA 30º FETESP</t>
  </si>
  <si>
    <t>Ínicio:02/06/2025 Término: 08/08/2025</t>
  </si>
  <si>
    <t>ERRANTE PRODUÇÕES CULTURAIS LTDA</t>
  </si>
  <si>
    <t>COORDENADOR DE COMUNICAÇÃO 30º FETESP</t>
  </si>
  <si>
    <t>Ínicio:13/06/2025 Término: 13/08/2025</t>
  </si>
  <si>
    <t>DISTRATO POR NÃO TER ATINGIDO O NUMERO MINOMO PARA CREDENCIAMENTO MATERIAIS DE ESCRITÓRIO</t>
  </si>
  <si>
    <t>48.904.077 CINTIA APARECIDA DELGADO LUIZ</t>
  </si>
  <si>
    <t>SERVIÇOS REVISÃO E  MANUTENÇÃO EM INSTRUMENTOS DE PERCUSSÃO</t>
  </si>
  <si>
    <t>Ínicio:16/06/2025 Término:16/09/2025</t>
  </si>
  <si>
    <t>HENRIQUE ANDRE MAGALHAES DE SYLOS(ZABUMBA PRODUCOES CULTURAIS)</t>
  </si>
  <si>
    <t>ELABORAÇÃO DE VIDEO AULAS</t>
  </si>
  <si>
    <t>Ínicio:18/06/2025 Término:01/09/2025</t>
  </si>
  <si>
    <t>ATO CRIATIVO CURSOS E TREINAMENTOS LTDA_x000D_</t>
  </si>
  <si>
    <t>MINISTRAR MASTER CLASS</t>
  </si>
  <si>
    <t>Ínicio:01/07/2025 Término: 01/07/2025</t>
  </si>
  <si>
    <t>ELYSIO MIRA SOARES DE OLIVEIRA(INFOARTE)</t>
  </si>
  <si>
    <t>HOSPEDAGEM, SUPORTE TÉCNICO, MANUTENÇÃO E PROGRAMAS DE DADOS PARA A BIBLIOTECA DO CONSERVATÓRIO DE TATUÍ</t>
  </si>
  <si>
    <t>Ínicio: 02/06/2025 Término: 01/06/2026</t>
  </si>
  <si>
    <t>Ínicio: 12/08/2025 Término: 14/08/2025</t>
  </si>
  <si>
    <t>WAGNER FIGUEIRA MARZOLLA (WAGNER ANTONIO)</t>
  </si>
  <si>
    <t>ILUMINADOR</t>
  </si>
  <si>
    <t>Ínicio:26/05/2025 Término: 15/07/2025</t>
  </si>
  <si>
    <t>JONATHAS CORDEIRO DOS SANTOS 36560311856</t>
  </si>
  <si>
    <t>Ínicio:25/06/2025 Término:25/06/2025</t>
  </si>
  <si>
    <t>FACEBOOK SERVICOS ONLINE DO BRASIL LTDA</t>
  </si>
  <si>
    <t>VEICULAÇÃO DE ANÚNCIOS  MÍDIAS SOCIAIS INSTRAGAM E FACEBOOK  ANUNCIOS DO CONSERVATÓRIO DE TATUÍ</t>
  </si>
  <si>
    <t>Ínicio:30/06/2025 Término:31/12/2025</t>
  </si>
  <si>
    <t>ANDRE LUIZ SILVEIRA CORTEZ (MANGA)</t>
  </si>
  <si>
    <t>CURSO CURTA DURAÇÃO</t>
  </si>
  <si>
    <t>Ínicio:23/06/2025 Término:25/06/2025</t>
  </si>
  <si>
    <t>MEMBRO DO JURI COMPOR BANCA DO PROCESSO SELETIVO DE VIOLA CAIPIRA</t>
  </si>
  <si>
    <t>Ínicio:04/07/2025 Término: 04/07/2025</t>
  </si>
  <si>
    <t xml:space="preserve">AULAS PARA DISCIPLINA VOZ E PALAVRA  2º SEMESTRE DO 1º ANO ARTES CÊNICAS </t>
  </si>
  <si>
    <t>Ínicio:28/07/2025 Término: 12/12/2025</t>
  </si>
  <si>
    <t>JOAO MARIA DA SILVA JUNIOR 06597337816</t>
  </si>
  <si>
    <t>FOTOGRAFO 30º FETESP</t>
  </si>
  <si>
    <t>Ínicio:10/07/2025 Término:10/08/2025</t>
  </si>
  <si>
    <t xml:space="preserve">CLASSICOS EDITORIAL LTDA </t>
  </si>
  <si>
    <t>DIVULGAÇÃO DE ANUNCIO NA REVISTA CONCERTO</t>
  </si>
  <si>
    <t>Ínicio:01/06/2025 Término: 15/07/2025</t>
  </si>
  <si>
    <t>34.645.505 ABNER AMERICO LEAO BARBOSA</t>
  </si>
  <si>
    <t>FLAUTISTA PARA APRESENTAÇÕES NA  ORQUESTRA ÓPERA CARMEN</t>
  </si>
  <si>
    <t>Ínicio:29/06/2025 Término: 06/07/2025</t>
  </si>
  <si>
    <t>TEATRO MAMULENGO DA FOLIA LTDA</t>
  </si>
  <si>
    <t>APRESENTAÇÃO DO 9º ENCONTRO DE MAMULENGO</t>
  </si>
  <si>
    <t>Ínicio:23/06/2025  Término:29/06/2025</t>
  </si>
  <si>
    <t>GPBR INDUSTRIA E COMERCIO LTDA</t>
  </si>
  <si>
    <t>CONFECCÇÃO DE TROFÉU JOAQUINA LAPINHA</t>
  </si>
  <si>
    <t>Ínicio:08/07/2025  Término:08/08/2025</t>
  </si>
  <si>
    <t>RELAÇÃO DE PRESTADORES DE SERVIÇO
EQUIPAMENTO: CONSERVATÓRIO DRAMÁTICO E MUSICAL "DR. CARLOS DE CAMPOS" DE TATUÍ - CG Nº 04/2020
EXERCÍCIO: 2025</t>
  </si>
  <si>
    <t>NOME DO CONTRATADO / ADITAMENTO</t>
  </si>
  <si>
    <t>Atualização: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</si>
</sst>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  <numFmt numFmtId="166" formatCode="[$-816]mmm/yy;@"/>
    <numFmt numFmtId="167" formatCode="[$R$-416]\ #,##0.00"/>
  </numFmts>
  <fonts count="8" x14ac:knownFonts="1"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Aptos"/>
      <family val="2"/>
    </font>
    <font>
      <sz val="9"/>
      <color rgb="FF000000"/>
      <name val="Aptos"/>
      <family val="2"/>
    </font>
    <font>
      <b/>
      <sz val="9"/>
      <color rgb="FF000000"/>
      <name val="Aptos"/>
      <family val="2"/>
    </font>
    <font>
      <i/>
      <sz val="9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4" fontId="6" fillId="7" borderId="6" xfId="0" applyNumberFormat="1" applyFont="1" applyFill="1" applyBorder="1" applyAlignment="1">
      <alignment horizontal="center" vertical="center" wrapText="1"/>
    </xf>
    <xf numFmtId="165" fontId="6" fillId="7" borderId="6" xfId="0" applyNumberFormat="1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 indent="1"/>
    </xf>
    <xf numFmtId="164" fontId="5" fillId="0" borderId="6" xfId="0" applyNumberFormat="1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 indent="1"/>
    </xf>
    <xf numFmtId="165" fontId="5" fillId="2" borderId="6" xfId="0" applyNumberFormat="1" applyFont="1" applyFill="1" applyBorder="1" applyAlignment="1">
      <alignment horizontal="center" vertical="center" wrapText="1" indent="1"/>
    </xf>
    <xf numFmtId="164" fontId="5" fillId="2" borderId="6" xfId="0" applyNumberFormat="1" applyFont="1" applyFill="1" applyBorder="1" applyAlignment="1">
      <alignment horizontal="center" vertical="center" wrapText="1" indent="1"/>
    </xf>
    <xf numFmtId="0" fontId="5" fillId="0" borderId="0" xfId="0" applyFont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 indent="1"/>
    </xf>
    <xf numFmtId="0" fontId="5" fillId="0" borderId="6" xfId="0" applyFont="1" applyBorder="1" applyAlignment="1">
      <alignment horizontal="center" vertical="center" wrapText="1" indent="1"/>
    </xf>
    <xf numFmtId="14" fontId="5" fillId="0" borderId="6" xfId="0" applyNumberFormat="1" applyFont="1" applyBorder="1" applyAlignment="1">
      <alignment horizontal="center" vertical="center" wrapText="1" indent="1"/>
    </xf>
    <xf numFmtId="0" fontId="5" fillId="0" borderId="6" xfId="0" applyFont="1" applyBorder="1" applyAlignment="1">
      <alignment wrapText="1"/>
    </xf>
    <xf numFmtId="0" fontId="5" fillId="4" borderId="0" xfId="0" applyFont="1" applyFill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center" vertical="center" wrapText="1"/>
    </xf>
    <xf numFmtId="44" fontId="5" fillId="6" borderId="6" xfId="0" applyNumberFormat="1" applyFont="1" applyFill="1" applyBorder="1" applyAlignment="1">
      <alignment horizontal="center" vertical="center" wrapText="1"/>
    </xf>
    <xf numFmtId="44" fontId="5" fillId="2" borderId="6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</cellXfs>
  <cellStyles count="2">
    <cellStyle name="Hyperlink" xfId="1" xr:uid="{00000000-0005-0000-0000-000000000000}"/>
    <cellStyle name="Normal" xfId="0" builtinId="0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CCECFF"/>
      <color rgb="FFDBF9F9"/>
      <color rgb="FFFFFF99"/>
      <color rgb="FFC412C7"/>
      <color rgb="FFFFFF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ção 1" id="{8864061B-3D4B-49D9-A81E-EF70927D0399}"/>
  <namedSheetView name="Exibição 2" id="{996CF1E8-FE62-440C-B64E-3F8C53538692}"/>
  <namedSheetView name="Exibição 3" id="{A18B0575-75EA-4B8A-AA8E-4A62A7CB8F54}"/>
</namedSheetView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WWR461"/>
  <sheetViews>
    <sheetView showGridLines="0" tabSelected="1" topLeftCell="A430" zoomScale="70" zoomScaleNormal="70" workbookViewId="0">
      <selection activeCell="E432" sqref="E432"/>
    </sheetView>
  </sheetViews>
  <sheetFormatPr defaultColWidth="0" defaultRowHeight="0" customHeight="1" zeroHeight="1" x14ac:dyDescent="0.35"/>
  <cols>
    <col min="1" max="1" width="4.7265625" style="3" customWidth="1"/>
    <col min="2" max="2" width="10.453125" style="3" customWidth="1"/>
    <col min="3" max="3" width="40.453125" style="2" customWidth="1"/>
    <col min="4" max="4" width="14.1796875" style="2" customWidth="1"/>
    <col min="5" max="5" width="48.26953125" style="2" customWidth="1"/>
    <col min="6" max="6" width="18.7265625" style="4" customWidth="1"/>
    <col min="7" max="7" width="18.7265625" style="6" customWidth="1"/>
    <col min="8" max="8" width="21" style="5" customWidth="1"/>
    <col min="9" max="9" width="16.26953125" style="5" customWidth="1"/>
    <col min="10" max="47" width="8.7265625" style="1" hidden="1"/>
    <col min="48" max="16164" width="0" style="1" hidden="1"/>
    <col min="16165" max="16384" width="8.7265625" style="1" hidden="1"/>
  </cols>
  <sheetData>
    <row r="1" spans="1:9" ht="109.5" customHeight="1" thickBot="1" x14ac:dyDescent="0.4">
      <c r="A1" s="54" t="e" vm="1">
        <v>#VALUE!</v>
      </c>
      <c r="B1" s="54"/>
      <c r="C1" s="55"/>
      <c r="D1" s="51" t="s">
        <v>1089</v>
      </c>
      <c r="E1" s="52"/>
      <c r="F1" s="52"/>
      <c r="G1" s="52"/>
      <c r="H1" s="52"/>
      <c r="I1" s="53"/>
    </row>
    <row r="2" spans="1:9" s="22" customFormat="1" ht="78" customHeight="1" x14ac:dyDescent="0.35">
      <c r="A2" s="16"/>
      <c r="B2" s="17" t="s">
        <v>0</v>
      </c>
      <c r="C2" s="18" t="s">
        <v>1090</v>
      </c>
      <c r="D2" s="19" t="s">
        <v>1</v>
      </c>
      <c r="E2" s="18" t="s">
        <v>2</v>
      </c>
      <c r="F2" s="19" t="s">
        <v>3</v>
      </c>
      <c r="G2" s="20" t="s">
        <v>4</v>
      </c>
      <c r="H2" s="21" t="s">
        <v>5</v>
      </c>
      <c r="I2" s="21" t="s">
        <v>6</v>
      </c>
    </row>
    <row r="3" spans="1:9" s="22" customFormat="1" ht="28.5" customHeight="1" x14ac:dyDescent="0.35">
      <c r="A3" s="23">
        <v>240</v>
      </c>
      <c r="B3" s="24">
        <v>3683</v>
      </c>
      <c r="C3" s="24" t="s">
        <v>7</v>
      </c>
      <c r="D3" s="11">
        <v>45653</v>
      </c>
      <c r="E3" s="24" t="s">
        <v>8</v>
      </c>
      <c r="F3" s="11" t="s">
        <v>9</v>
      </c>
      <c r="G3" s="46">
        <v>1916.8</v>
      </c>
      <c r="H3" s="26" t="s">
        <v>10</v>
      </c>
      <c r="I3" s="27" t="s">
        <v>11</v>
      </c>
    </row>
    <row r="4" spans="1:9" s="22" customFormat="1" ht="24" x14ac:dyDescent="0.35">
      <c r="A4" s="23">
        <v>309</v>
      </c>
      <c r="B4" s="15">
        <v>4262</v>
      </c>
      <c r="C4" s="24" t="s">
        <v>12</v>
      </c>
      <c r="D4" s="11">
        <v>45762</v>
      </c>
      <c r="E4" s="24" t="s">
        <v>13</v>
      </c>
      <c r="F4" s="11" t="s">
        <v>14</v>
      </c>
      <c r="G4" s="46">
        <v>11666.66</v>
      </c>
      <c r="H4" s="26" t="s">
        <v>15</v>
      </c>
      <c r="I4" s="27" t="s">
        <v>11</v>
      </c>
    </row>
    <row r="5" spans="1:9" s="22" customFormat="1" ht="24" x14ac:dyDescent="0.35">
      <c r="A5" s="23">
        <v>239</v>
      </c>
      <c r="B5" s="15">
        <v>3675</v>
      </c>
      <c r="C5" s="24" t="s">
        <v>16</v>
      </c>
      <c r="D5" s="11">
        <v>45672</v>
      </c>
      <c r="E5" s="24" t="s">
        <v>17</v>
      </c>
      <c r="F5" s="11" t="s">
        <v>18</v>
      </c>
      <c r="G5" s="46">
        <v>0</v>
      </c>
      <c r="H5" s="26" t="s">
        <v>19</v>
      </c>
      <c r="I5" s="27" t="s">
        <v>11</v>
      </c>
    </row>
    <row r="6" spans="1:9" s="22" customFormat="1" ht="24" x14ac:dyDescent="0.35">
      <c r="A6" s="23">
        <v>16</v>
      </c>
      <c r="B6" s="15">
        <v>7287</v>
      </c>
      <c r="C6" s="24" t="s">
        <v>20</v>
      </c>
      <c r="D6" s="11">
        <v>44312</v>
      </c>
      <c r="E6" s="24" t="s">
        <v>21</v>
      </c>
      <c r="F6" s="11" t="s">
        <v>22</v>
      </c>
      <c r="G6" s="46">
        <f>171998.64+686375.43</f>
        <v>858374.07000000007</v>
      </c>
      <c r="H6" s="26" t="s">
        <v>23</v>
      </c>
      <c r="I6" s="25" t="s">
        <v>24</v>
      </c>
    </row>
    <row r="7" spans="1:9" s="22" customFormat="1" ht="24" x14ac:dyDescent="0.35">
      <c r="A7" s="23">
        <v>177</v>
      </c>
      <c r="B7" s="24">
        <v>3096</v>
      </c>
      <c r="C7" s="24" t="s">
        <v>25</v>
      </c>
      <c r="D7" s="11">
        <v>45553</v>
      </c>
      <c r="E7" s="24" t="s">
        <v>26</v>
      </c>
      <c r="F7" s="11" t="s">
        <v>27</v>
      </c>
      <c r="G7" s="46">
        <f>319867.4+21979.18</f>
        <v>341846.58</v>
      </c>
      <c r="H7" s="26" t="s">
        <v>28</v>
      </c>
      <c r="I7" s="27" t="s">
        <v>11</v>
      </c>
    </row>
    <row r="8" spans="1:9" s="22" customFormat="1" ht="24" x14ac:dyDescent="0.35">
      <c r="A8" s="23">
        <v>183</v>
      </c>
      <c r="B8" s="15">
        <v>3305</v>
      </c>
      <c r="C8" s="24" t="s">
        <v>29</v>
      </c>
      <c r="D8" s="11">
        <v>45565</v>
      </c>
      <c r="E8" s="24" t="s">
        <v>30</v>
      </c>
      <c r="F8" s="24" t="s">
        <v>31</v>
      </c>
      <c r="G8" s="46">
        <v>186477.2</v>
      </c>
      <c r="H8" s="26" t="s">
        <v>19</v>
      </c>
      <c r="I8" s="27" t="s">
        <v>11</v>
      </c>
    </row>
    <row r="9" spans="1:9" s="22" customFormat="1" ht="31.5" customHeight="1" x14ac:dyDescent="0.35">
      <c r="A9" s="23">
        <v>194</v>
      </c>
      <c r="B9" s="24">
        <v>3482</v>
      </c>
      <c r="C9" s="12" t="s">
        <v>32</v>
      </c>
      <c r="D9" s="11">
        <v>45632</v>
      </c>
      <c r="E9" s="12" t="s">
        <v>33</v>
      </c>
      <c r="F9" s="13" t="s">
        <v>34</v>
      </c>
      <c r="G9" s="46">
        <v>156425.06</v>
      </c>
      <c r="H9" s="14" t="s">
        <v>15</v>
      </c>
      <c r="I9" s="27" t="s">
        <v>11</v>
      </c>
    </row>
    <row r="10" spans="1:9" s="22" customFormat="1" ht="24" x14ac:dyDescent="0.35">
      <c r="A10" s="23">
        <v>216</v>
      </c>
      <c r="B10" s="15">
        <v>3639</v>
      </c>
      <c r="C10" s="24" t="s">
        <v>35</v>
      </c>
      <c r="D10" s="11">
        <v>45660</v>
      </c>
      <c r="E10" s="24" t="s">
        <v>36</v>
      </c>
      <c r="F10" s="24" t="s">
        <v>37</v>
      </c>
      <c r="G10" s="46">
        <v>138492</v>
      </c>
      <c r="H10" s="26" t="s">
        <v>15</v>
      </c>
      <c r="I10" s="25" t="s">
        <v>24</v>
      </c>
    </row>
    <row r="11" spans="1:9" s="22" customFormat="1" ht="24" x14ac:dyDescent="0.35">
      <c r="A11" s="23">
        <v>213</v>
      </c>
      <c r="B11" s="24">
        <v>3612</v>
      </c>
      <c r="C11" s="24" t="s">
        <v>38</v>
      </c>
      <c r="D11" s="11">
        <v>45642</v>
      </c>
      <c r="E11" s="24" t="s">
        <v>39</v>
      </c>
      <c r="F11" s="11" t="s">
        <v>40</v>
      </c>
      <c r="G11" s="46">
        <v>123139.1</v>
      </c>
      <c r="H11" s="14" t="s">
        <v>15</v>
      </c>
      <c r="I11" s="27" t="s">
        <v>11</v>
      </c>
    </row>
    <row r="12" spans="1:9" s="22" customFormat="1" ht="24" x14ac:dyDescent="0.35">
      <c r="A12" s="23">
        <v>31</v>
      </c>
      <c r="B12" s="15">
        <v>7911</v>
      </c>
      <c r="C12" s="24" t="s">
        <v>41</v>
      </c>
      <c r="D12" s="11">
        <v>44562</v>
      </c>
      <c r="E12" s="24" t="s">
        <v>42</v>
      </c>
      <c r="F12" s="11" t="s">
        <v>43</v>
      </c>
      <c r="G12" s="46">
        <v>111765.35</v>
      </c>
      <c r="H12" s="26" t="s">
        <v>23</v>
      </c>
      <c r="I12" s="27" t="s">
        <v>11</v>
      </c>
    </row>
    <row r="13" spans="1:9" s="22" customFormat="1" ht="24" x14ac:dyDescent="0.35">
      <c r="A13" s="23">
        <v>267</v>
      </c>
      <c r="B13" s="24">
        <v>3837</v>
      </c>
      <c r="C13" s="24" t="s">
        <v>44</v>
      </c>
      <c r="D13" s="11">
        <v>45638</v>
      </c>
      <c r="E13" s="12" t="s">
        <v>45</v>
      </c>
      <c r="F13" s="13" t="s">
        <v>46</v>
      </c>
      <c r="G13" s="46">
        <v>89344.75</v>
      </c>
      <c r="H13" s="14" t="s">
        <v>15</v>
      </c>
      <c r="I13" s="27" t="s">
        <v>11</v>
      </c>
    </row>
    <row r="14" spans="1:9" s="22" customFormat="1" ht="24" x14ac:dyDescent="0.35">
      <c r="A14" s="23">
        <v>193</v>
      </c>
      <c r="B14" s="24">
        <v>3466</v>
      </c>
      <c r="C14" s="12" t="s">
        <v>47</v>
      </c>
      <c r="D14" s="11">
        <v>45610</v>
      </c>
      <c r="E14" s="12" t="s">
        <v>48</v>
      </c>
      <c r="F14" s="13" t="s">
        <v>49</v>
      </c>
      <c r="G14" s="46">
        <v>83800.7</v>
      </c>
      <c r="H14" s="14" t="s">
        <v>15</v>
      </c>
      <c r="I14" s="27" t="s">
        <v>11</v>
      </c>
    </row>
    <row r="15" spans="1:9" s="22" customFormat="1" ht="24" x14ac:dyDescent="0.35">
      <c r="A15" s="23">
        <v>215</v>
      </c>
      <c r="B15" s="15">
        <v>3638</v>
      </c>
      <c r="C15" s="24" t="s">
        <v>50</v>
      </c>
      <c r="D15" s="11">
        <v>45712</v>
      </c>
      <c r="E15" s="24" t="s">
        <v>51</v>
      </c>
      <c r="F15" s="11" t="s">
        <v>52</v>
      </c>
      <c r="G15" s="46">
        <v>71449.070000000007</v>
      </c>
      <c r="H15" s="26" t="s">
        <v>53</v>
      </c>
      <c r="I15" s="27" t="s">
        <v>11</v>
      </c>
    </row>
    <row r="16" spans="1:9" s="22" customFormat="1" ht="24" x14ac:dyDescent="0.35">
      <c r="A16" s="23">
        <v>252</v>
      </c>
      <c r="B16" s="24">
        <v>3789</v>
      </c>
      <c r="C16" s="24" t="s">
        <v>54</v>
      </c>
      <c r="D16" s="11">
        <v>45610</v>
      </c>
      <c r="E16" s="12" t="s">
        <v>55</v>
      </c>
      <c r="F16" s="13" t="s">
        <v>56</v>
      </c>
      <c r="G16" s="46">
        <v>70660.899999999994</v>
      </c>
      <c r="H16" s="14" t="s">
        <v>15</v>
      </c>
      <c r="I16" s="27" t="s">
        <v>11</v>
      </c>
    </row>
    <row r="17" spans="1:9" s="22" customFormat="1" ht="24" x14ac:dyDescent="0.35">
      <c r="A17" s="23">
        <v>19</v>
      </c>
      <c r="B17" s="15">
        <v>7399</v>
      </c>
      <c r="C17" s="24" t="s">
        <v>57</v>
      </c>
      <c r="D17" s="11">
        <v>44440</v>
      </c>
      <c r="E17" s="24" t="s">
        <v>58</v>
      </c>
      <c r="F17" s="11" t="s">
        <v>59</v>
      </c>
      <c r="G17" s="46">
        <v>68673.929999999993</v>
      </c>
      <c r="H17" s="26" t="s">
        <v>60</v>
      </c>
      <c r="I17" s="27" t="s">
        <v>11</v>
      </c>
    </row>
    <row r="18" spans="1:9" s="22" customFormat="1" ht="24" x14ac:dyDescent="0.35">
      <c r="A18" s="23">
        <v>146</v>
      </c>
      <c r="B18" s="15">
        <v>2845</v>
      </c>
      <c r="C18" s="24" t="s">
        <v>61</v>
      </c>
      <c r="D18" s="11">
        <v>45509</v>
      </c>
      <c r="E18" s="24" t="s">
        <v>62</v>
      </c>
      <c r="F18" s="11" t="s">
        <v>63</v>
      </c>
      <c r="G18" s="46">
        <v>56843.65</v>
      </c>
      <c r="H18" s="26" t="s">
        <v>15</v>
      </c>
      <c r="I18" s="27" t="s">
        <v>11</v>
      </c>
    </row>
    <row r="19" spans="1:9" s="22" customFormat="1" ht="24" x14ac:dyDescent="0.35">
      <c r="A19" s="23">
        <v>33</v>
      </c>
      <c r="B19" s="15">
        <v>8072</v>
      </c>
      <c r="C19" s="24" t="s">
        <v>64</v>
      </c>
      <c r="D19" s="11">
        <v>44711</v>
      </c>
      <c r="E19" s="24" t="s">
        <v>65</v>
      </c>
      <c r="F19" s="11" t="s">
        <v>66</v>
      </c>
      <c r="G19" s="46">
        <f>54786.69+1893.4</f>
        <v>56680.090000000004</v>
      </c>
      <c r="H19" s="26" t="s">
        <v>28</v>
      </c>
      <c r="I19" s="24" t="s">
        <v>24</v>
      </c>
    </row>
    <row r="20" spans="1:9" s="22" customFormat="1" ht="24" x14ac:dyDescent="0.35">
      <c r="A20" s="23">
        <v>254</v>
      </c>
      <c r="B20" s="29">
        <v>3791</v>
      </c>
      <c r="C20" s="12" t="s">
        <v>67</v>
      </c>
      <c r="D20" s="11">
        <v>45706</v>
      </c>
      <c r="E20" s="12" t="s">
        <v>68</v>
      </c>
      <c r="F20" s="12" t="s">
        <v>69</v>
      </c>
      <c r="G20" s="46">
        <v>55000</v>
      </c>
      <c r="H20" s="26" t="s">
        <v>15</v>
      </c>
      <c r="I20" s="27" t="s">
        <v>11</v>
      </c>
    </row>
    <row r="21" spans="1:9" s="22" customFormat="1" ht="24" x14ac:dyDescent="0.35">
      <c r="A21" s="23">
        <v>18</v>
      </c>
      <c r="B21" s="15">
        <v>7397</v>
      </c>
      <c r="C21" s="24" t="s">
        <v>57</v>
      </c>
      <c r="D21" s="11">
        <v>44440</v>
      </c>
      <c r="E21" s="24" t="s">
        <v>70</v>
      </c>
      <c r="F21" s="11" t="s">
        <v>59</v>
      </c>
      <c r="G21" s="46">
        <v>54104.06</v>
      </c>
      <c r="H21" s="26" t="s">
        <v>19</v>
      </c>
      <c r="I21" s="27" t="s">
        <v>11</v>
      </c>
    </row>
    <row r="22" spans="1:9" s="22" customFormat="1" ht="39" customHeight="1" x14ac:dyDescent="0.35">
      <c r="A22" s="23">
        <v>258</v>
      </c>
      <c r="B22" s="15">
        <v>3822</v>
      </c>
      <c r="C22" s="24" t="s">
        <v>54</v>
      </c>
      <c r="D22" s="11">
        <v>45706</v>
      </c>
      <c r="E22" s="24" t="s">
        <v>55</v>
      </c>
      <c r="F22" s="11" t="s">
        <v>71</v>
      </c>
      <c r="G22" s="46">
        <v>49246.35</v>
      </c>
      <c r="H22" s="26" t="s">
        <v>15</v>
      </c>
      <c r="I22" s="27" t="s">
        <v>11</v>
      </c>
    </row>
    <row r="23" spans="1:9" s="22" customFormat="1" ht="24" x14ac:dyDescent="0.35">
      <c r="A23" s="23">
        <v>101</v>
      </c>
      <c r="B23" s="15">
        <v>1794</v>
      </c>
      <c r="C23" s="24" t="s">
        <v>72</v>
      </c>
      <c r="D23" s="11">
        <v>45313</v>
      </c>
      <c r="E23" s="24" t="s">
        <v>73</v>
      </c>
      <c r="F23" s="11" t="s">
        <v>74</v>
      </c>
      <c r="G23" s="46">
        <f>43823.85+4297.32</f>
        <v>48121.17</v>
      </c>
      <c r="H23" s="30" t="s">
        <v>75</v>
      </c>
      <c r="I23" s="27" t="s">
        <v>11</v>
      </c>
    </row>
    <row r="24" spans="1:9" s="22" customFormat="1" ht="24" x14ac:dyDescent="0.35">
      <c r="A24" s="23">
        <v>24</v>
      </c>
      <c r="B24" s="24">
        <v>7667</v>
      </c>
      <c r="C24" s="24" t="s">
        <v>76</v>
      </c>
      <c r="D24" s="11">
        <v>44616</v>
      </c>
      <c r="E24" s="24" t="s">
        <v>77</v>
      </c>
      <c r="F24" s="11" t="s">
        <v>78</v>
      </c>
      <c r="G24" s="46">
        <v>48080.959999999999</v>
      </c>
      <c r="H24" s="26" t="s">
        <v>23</v>
      </c>
      <c r="I24" s="27" t="s">
        <v>24</v>
      </c>
    </row>
    <row r="25" spans="1:9" s="22" customFormat="1" ht="24" x14ac:dyDescent="0.35">
      <c r="A25" s="23">
        <v>209</v>
      </c>
      <c r="B25" s="15">
        <v>3592</v>
      </c>
      <c r="C25" s="24" t="s">
        <v>79</v>
      </c>
      <c r="D25" s="11">
        <v>45656</v>
      </c>
      <c r="E25" s="24" t="s">
        <v>80</v>
      </c>
      <c r="F25" s="11" t="s">
        <v>81</v>
      </c>
      <c r="G25" s="46">
        <v>46660</v>
      </c>
      <c r="H25" s="26" t="s">
        <v>15</v>
      </c>
      <c r="I25" s="25" t="s">
        <v>24</v>
      </c>
    </row>
    <row r="26" spans="1:9" s="22" customFormat="1" ht="24" x14ac:dyDescent="0.35">
      <c r="A26" s="23">
        <v>186</v>
      </c>
      <c r="B26" s="15">
        <v>3312</v>
      </c>
      <c r="C26" s="24" t="s">
        <v>82</v>
      </c>
      <c r="D26" s="11">
        <v>45526</v>
      </c>
      <c r="E26" s="24" t="s">
        <v>83</v>
      </c>
      <c r="F26" s="11" t="s">
        <v>84</v>
      </c>
      <c r="G26" s="46">
        <f>27658.37+15628.01</f>
        <v>43286.38</v>
      </c>
      <c r="H26" s="26" t="s">
        <v>23</v>
      </c>
      <c r="I26" s="27" t="s">
        <v>11</v>
      </c>
    </row>
    <row r="27" spans="1:9" s="22" customFormat="1" ht="24" x14ac:dyDescent="0.35">
      <c r="A27" s="23">
        <v>32</v>
      </c>
      <c r="B27" s="15">
        <v>7980</v>
      </c>
      <c r="C27" s="24" t="s">
        <v>85</v>
      </c>
      <c r="D27" s="11">
        <v>44693</v>
      </c>
      <c r="E27" s="24" t="s">
        <v>86</v>
      </c>
      <c r="F27" s="11" t="s">
        <v>87</v>
      </c>
      <c r="G27" s="46">
        <v>42646.17</v>
      </c>
      <c r="H27" s="26" t="s">
        <v>15</v>
      </c>
      <c r="I27" s="28" t="s">
        <v>24</v>
      </c>
    </row>
    <row r="28" spans="1:9" s="22" customFormat="1" ht="24" x14ac:dyDescent="0.35">
      <c r="A28" s="23">
        <v>43</v>
      </c>
      <c r="B28" s="15">
        <v>8151</v>
      </c>
      <c r="C28" s="24" t="s">
        <v>88</v>
      </c>
      <c r="D28" s="11">
        <v>44758</v>
      </c>
      <c r="E28" s="24" t="s">
        <v>89</v>
      </c>
      <c r="F28" s="11" t="s">
        <v>90</v>
      </c>
      <c r="G28" s="46">
        <v>41616</v>
      </c>
      <c r="H28" s="26" t="s">
        <v>91</v>
      </c>
      <c r="I28" s="27" t="s">
        <v>11</v>
      </c>
    </row>
    <row r="29" spans="1:9" s="22" customFormat="1" ht="24" x14ac:dyDescent="0.35">
      <c r="A29" s="23">
        <v>21</v>
      </c>
      <c r="B29" s="15">
        <v>7615</v>
      </c>
      <c r="C29" s="24" t="s">
        <v>92</v>
      </c>
      <c r="D29" s="11">
        <v>44546</v>
      </c>
      <c r="E29" s="24" t="s">
        <v>93</v>
      </c>
      <c r="F29" s="11" t="s">
        <v>94</v>
      </c>
      <c r="G29" s="46">
        <v>41600</v>
      </c>
      <c r="H29" s="26" t="s">
        <v>60</v>
      </c>
      <c r="I29" s="28" t="s">
        <v>24</v>
      </c>
    </row>
    <row r="30" spans="1:9" s="22" customFormat="1" ht="12" x14ac:dyDescent="0.35">
      <c r="A30" s="23">
        <v>221</v>
      </c>
      <c r="B30" s="24">
        <v>3675</v>
      </c>
      <c r="C30" s="24" t="s">
        <v>16</v>
      </c>
      <c r="D30" s="11"/>
      <c r="E30" s="24"/>
      <c r="F30" s="24"/>
      <c r="G30" s="46">
        <v>39000</v>
      </c>
      <c r="H30" s="26"/>
      <c r="I30" s="27" t="s">
        <v>11</v>
      </c>
    </row>
    <row r="31" spans="1:9" s="22" customFormat="1" ht="24" x14ac:dyDescent="0.35">
      <c r="A31" s="23">
        <v>214</v>
      </c>
      <c r="B31" s="29">
        <v>3614</v>
      </c>
      <c r="C31" s="12" t="s">
        <v>95</v>
      </c>
      <c r="D31" s="11">
        <v>45644</v>
      </c>
      <c r="E31" s="12" t="s">
        <v>96</v>
      </c>
      <c r="F31" s="13" t="s">
        <v>97</v>
      </c>
      <c r="G31" s="46">
        <f>20037+18348</f>
        <v>38385</v>
      </c>
      <c r="H31" s="14" t="s">
        <v>19</v>
      </c>
      <c r="I31" s="27" t="s">
        <v>11</v>
      </c>
    </row>
    <row r="32" spans="1:9" s="22" customFormat="1" ht="24" x14ac:dyDescent="0.35">
      <c r="A32" s="23">
        <v>20</v>
      </c>
      <c r="B32" s="15">
        <v>7400</v>
      </c>
      <c r="C32" s="24" t="s">
        <v>57</v>
      </c>
      <c r="D32" s="11">
        <v>44440</v>
      </c>
      <c r="E32" s="24" t="s">
        <v>98</v>
      </c>
      <c r="F32" s="11" t="s">
        <v>59</v>
      </c>
      <c r="G32" s="46">
        <v>38242.31</v>
      </c>
      <c r="H32" s="26" t="s">
        <v>60</v>
      </c>
      <c r="I32" s="27" t="s">
        <v>11</v>
      </c>
    </row>
    <row r="33" spans="1:9" s="22" customFormat="1" ht="24" x14ac:dyDescent="0.35">
      <c r="A33" s="23">
        <v>85</v>
      </c>
      <c r="B33" s="15">
        <v>1700</v>
      </c>
      <c r="C33" s="24" t="s">
        <v>99</v>
      </c>
      <c r="D33" s="11">
        <v>45288</v>
      </c>
      <c r="E33" s="24" t="s">
        <v>100</v>
      </c>
      <c r="F33" s="11" t="s">
        <v>101</v>
      </c>
      <c r="G33" s="46">
        <v>37534.720000000001</v>
      </c>
      <c r="H33" s="26" t="s">
        <v>102</v>
      </c>
      <c r="I33" s="27" t="s">
        <v>11</v>
      </c>
    </row>
    <row r="34" spans="1:9" s="22" customFormat="1" ht="24" x14ac:dyDescent="0.35">
      <c r="A34" s="23">
        <v>29</v>
      </c>
      <c r="B34" s="15">
        <v>7820</v>
      </c>
      <c r="C34" s="24" t="s">
        <v>25</v>
      </c>
      <c r="D34" s="11">
        <v>44881</v>
      </c>
      <c r="E34" s="24" t="s">
        <v>103</v>
      </c>
      <c r="F34" s="11" t="s">
        <v>104</v>
      </c>
      <c r="G34" s="46">
        <v>33651.06</v>
      </c>
      <c r="H34" s="26" t="s">
        <v>23</v>
      </c>
      <c r="I34" s="27" t="s">
        <v>11</v>
      </c>
    </row>
    <row r="35" spans="1:9" s="22" customFormat="1" ht="24" x14ac:dyDescent="0.35">
      <c r="A35" s="23">
        <v>205</v>
      </c>
      <c r="B35" s="15">
        <v>3584</v>
      </c>
      <c r="C35" s="24" t="s">
        <v>105</v>
      </c>
      <c r="D35" s="11">
        <v>45684</v>
      </c>
      <c r="E35" s="24" t="s">
        <v>106</v>
      </c>
      <c r="F35" s="11" t="s">
        <v>107</v>
      </c>
      <c r="G35" s="46">
        <v>32000</v>
      </c>
      <c r="H35" s="26" t="s">
        <v>15</v>
      </c>
      <c r="I35" s="27" t="s">
        <v>11</v>
      </c>
    </row>
    <row r="36" spans="1:9" s="22" customFormat="1" ht="24" x14ac:dyDescent="0.35">
      <c r="A36" s="23">
        <v>63</v>
      </c>
      <c r="B36" s="15">
        <v>1100</v>
      </c>
      <c r="C36" s="24" t="s">
        <v>108</v>
      </c>
      <c r="D36" s="11">
        <v>45137</v>
      </c>
      <c r="E36" s="24" t="s">
        <v>109</v>
      </c>
      <c r="F36" s="11" t="s">
        <v>110</v>
      </c>
      <c r="G36" s="46">
        <v>31582.66</v>
      </c>
      <c r="H36" s="26" t="s">
        <v>23</v>
      </c>
      <c r="I36" s="27" t="s">
        <v>11</v>
      </c>
    </row>
    <row r="37" spans="1:9" s="22" customFormat="1" ht="24" x14ac:dyDescent="0.35">
      <c r="A37" s="23">
        <v>130</v>
      </c>
      <c r="B37" s="15">
        <v>2666</v>
      </c>
      <c r="C37" s="24" t="s">
        <v>111</v>
      </c>
      <c r="D37" s="11">
        <v>45505</v>
      </c>
      <c r="E37" s="24" t="s">
        <v>112</v>
      </c>
      <c r="F37" s="11" t="s">
        <v>113</v>
      </c>
      <c r="G37" s="46">
        <v>30716.75</v>
      </c>
      <c r="H37" s="26" t="s">
        <v>60</v>
      </c>
      <c r="I37" s="27" t="s">
        <v>11</v>
      </c>
    </row>
    <row r="38" spans="1:9" s="22" customFormat="1" ht="24" x14ac:dyDescent="0.35">
      <c r="A38" s="23">
        <v>38</v>
      </c>
      <c r="B38" s="15">
        <v>8096</v>
      </c>
      <c r="C38" s="24" t="s">
        <v>114</v>
      </c>
      <c r="D38" s="11">
        <v>44841</v>
      </c>
      <c r="E38" s="24" t="s">
        <v>115</v>
      </c>
      <c r="F38" s="11" t="s">
        <v>116</v>
      </c>
      <c r="G38" s="47">
        <v>29418.69</v>
      </c>
      <c r="H38" s="26">
        <v>44874</v>
      </c>
      <c r="I38" s="27" t="s">
        <v>11</v>
      </c>
    </row>
    <row r="39" spans="1:9" s="22" customFormat="1" ht="24" x14ac:dyDescent="0.35">
      <c r="A39" s="23">
        <v>158</v>
      </c>
      <c r="B39" s="24">
        <v>2913</v>
      </c>
      <c r="C39" s="24" t="s">
        <v>117</v>
      </c>
      <c r="D39" s="11">
        <v>45588</v>
      </c>
      <c r="E39" s="24" t="s">
        <v>118</v>
      </c>
      <c r="F39" s="13" t="s">
        <v>119</v>
      </c>
      <c r="G39" s="46">
        <v>27196.1</v>
      </c>
      <c r="H39" s="14" t="s">
        <v>15</v>
      </c>
      <c r="I39" s="27" t="s">
        <v>11</v>
      </c>
    </row>
    <row r="40" spans="1:9" s="22" customFormat="1" ht="24" x14ac:dyDescent="0.35">
      <c r="A40" s="23">
        <v>256</v>
      </c>
      <c r="B40" s="15">
        <v>3820</v>
      </c>
      <c r="C40" s="24" t="s">
        <v>120</v>
      </c>
      <c r="D40" s="11">
        <v>45707</v>
      </c>
      <c r="E40" s="24" t="s">
        <v>121</v>
      </c>
      <c r="F40" s="11" t="s">
        <v>122</v>
      </c>
      <c r="G40" s="46">
        <v>27000</v>
      </c>
      <c r="H40" s="26" t="s">
        <v>53</v>
      </c>
      <c r="I40" s="27" t="s">
        <v>11</v>
      </c>
    </row>
    <row r="41" spans="1:9" s="22" customFormat="1" ht="24" x14ac:dyDescent="0.35">
      <c r="A41" s="23">
        <v>204</v>
      </c>
      <c r="B41" s="15">
        <v>3567</v>
      </c>
      <c r="C41" s="24" t="s">
        <v>123</v>
      </c>
      <c r="D41" s="11">
        <v>45632</v>
      </c>
      <c r="E41" s="24" t="s">
        <v>124</v>
      </c>
      <c r="F41" s="11" t="s">
        <v>125</v>
      </c>
      <c r="G41" s="46">
        <f>3832.52+22293.9</f>
        <v>26126.420000000002</v>
      </c>
      <c r="H41" s="26" t="s">
        <v>28</v>
      </c>
      <c r="I41" s="27" t="s">
        <v>11</v>
      </c>
    </row>
    <row r="42" spans="1:9" s="22" customFormat="1" ht="24" x14ac:dyDescent="0.35">
      <c r="A42" s="23">
        <v>64</v>
      </c>
      <c r="B42" s="15">
        <v>1182</v>
      </c>
      <c r="C42" s="24" t="s">
        <v>126</v>
      </c>
      <c r="D42" s="11">
        <v>45138</v>
      </c>
      <c r="E42" s="24" t="s">
        <v>127</v>
      </c>
      <c r="F42" s="11" t="s">
        <v>128</v>
      </c>
      <c r="G42" s="46">
        <v>25899.41</v>
      </c>
      <c r="H42" s="26" t="s">
        <v>129</v>
      </c>
      <c r="I42" s="27" t="s">
        <v>11</v>
      </c>
    </row>
    <row r="43" spans="1:9" s="22" customFormat="1" ht="24" x14ac:dyDescent="0.35">
      <c r="A43" s="23">
        <v>122</v>
      </c>
      <c r="B43" s="15">
        <v>2501</v>
      </c>
      <c r="C43" s="24" t="s">
        <v>130</v>
      </c>
      <c r="D43" s="11">
        <v>45523</v>
      </c>
      <c r="E43" s="24" t="s">
        <v>131</v>
      </c>
      <c r="F43" s="24" t="s">
        <v>132</v>
      </c>
      <c r="G43" s="46">
        <f>8908.82+16197.84</f>
        <v>25106.66</v>
      </c>
      <c r="H43" s="26" t="s">
        <v>28</v>
      </c>
      <c r="I43" s="27" t="s">
        <v>11</v>
      </c>
    </row>
    <row r="44" spans="1:9" s="22" customFormat="1" ht="36" x14ac:dyDescent="0.35">
      <c r="A44" s="23">
        <v>324</v>
      </c>
      <c r="B44" s="15">
        <v>4344</v>
      </c>
      <c r="C44" s="12" t="s">
        <v>133</v>
      </c>
      <c r="D44" s="11">
        <v>45782</v>
      </c>
      <c r="E44" s="12" t="s">
        <v>134</v>
      </c>
      <c r="F44" s="11" t="s">
        <v>135</v>
      </c>
      <c r="G44" s="46">
        <v>25000</v>
      </c>
      <c r="H44" s="26" t="s">
        <v>136</v>
      </c>
      <c r="I44" s="27" t="s">
        <v>11</v>
      </c>
    </row>
    <row r="45" spans="1:9" s="22" customFormat="1" ht="24" x14ac:dyDescent="0.35">
      <c r="A45" s="23">
        <v>294</v>
      </c>
      <c r="B45" s="24">
        <v>4154</v>
      </c>
      <c r="C45" s="24" t="s">
        <v>137</v>
      </c>
      <c r="D45" s="11">
        <v>45689</v>
      </c>
      <c r="E45" s="24" t="s">
        <v>138</v>
      </c>
      <c r="F45" s="11" t="s">
        <v>139</v>
      </c>
      <c r="G45" s="46">
        <v>24825.46</v>
      </c>
      <c r="H45" s="26" t="s">
        <v>10</v>
      </c>
      <c r="I45" s="27" t="s">
        <v>11</v>
      </c>
    </row>
    <row r="46" spans="1:9" s="22" customFormat="1" ht="24" x14ac:dyDescent="0.35">
      <c r="A46" s="23">
        <v>9</v>
      </c>
      <c r="B46" s="15">
        <v>7241</v>
      </c>
      <c r="C46" s="24" t="s">
        <v>57</v>
      </c>
      <c r="D46" s="11">
        <v>44197</v>
      </c>
      <c r="E46" s="24" t="s">
        <v>140</v>
      </c>
      <c r="F46" s="11" t="s">
        <v>141</v>
      </c>
      <c r="G46" s="46">
        <v>24549.05</v>
      </c>
      <c r="H46" s="26" t="s">
        <v>23</v>
      </c>
      <c r="I46" s="27" t="s">
        <v>11</v>
      </c>
    </row>
    <row r="47" spans="1:9" s="22" customFormat="1" ht="24" x14ac:dyDescent="0.35">
      <c r="A47" s="23">
        <v>298</v>
      </c>
      <c r="B47" s="15">
        <v>4187</v>
      </c>
      <c r="C47" s="24" t="s">
        <v>142</v>
      </c>
      <c r="D47" s="11">
        <v>45740</v>
      </c>
      <c r="E47" s="24" t="s">
        <v>143</v>
      </c>
      <c r="F47" s="11" t="s">
        <v>144</v>
      </c>
      <c r="G47" s="46">
        <v>24000</v>
      </c>
      <c r="H47" s="26" t="s">
        <v>19</v>
      </c>
      <c r="I47" s="25" t="s">
        <v>11</v>
      </c>
    </row>
    <row r="48" spans="1:9" s="22" customFormat="1" ht="24" x14ac:dyDescent="0.35">
      <c r="A48" s="23">
        <v>300</v>
      </c>
      <c r="B48" s="15">
        <v>4192</v>
      </c>
      <c r="C48" s="24" t="s">
        <v>145</v>
      </c>
      <c r="D48" s="11">
        <v>45754</v>
      </c>
      <c r="E48" s="24" t="s">
        <v>143</v>
      </c>
      <c r="F48" s="11" t="s">
        <v>144</v>
      </c>
      <c r="G48" s="46">
        <v>24000</v>
      </c>
      <c r="H48" s="26" t="s">
        <v>19</v>
      </c>
      <c r="I48" s="25" t="s">
        <v>24</v>
      </c>
    </row>
    <row r="49" spans="1:9" s="22" customFormat="1" ht="24" x14ac:dyDescent="0.35">
      <c r="A49" s="23">
        <v>292</v>
      </c>
      <c r="B49" s="15">
        <v>4138</v>
      </c>
      <c r="C49" s="24" t="s">
        <v>146</v>
      </c>
      <c r="D49" s="11">
        <v>45728</v>
      </c>
      <c r="E49" s="24" t="s">
        <v>147</v>
      </c>
      <c r="F49" s="11" t="s">
        <v>148</v>
      </c>
      <c r="G49" s="46">
        <v>23578.17</v>
      </c>
      <c r="H49" s="26" t="s">
        <v>10</v>
      </c>
      <c r="I49" s="27" t="s">
        <v>11</v>
      </c>
    </row>
    <row r="50" spans="1:9" s="22" customFormat="1" ht="24" x14ac:dyDescent="0.35">
      <c r="A50" s="23">
        <v>79</v>
      </c>
      <c r="B50" s="15">
        <v>1530</v>
      </c>
      <c r="C50" s="24" t="s">
        <v>149</v>
      </c>
      <c r="D50" s="11">
        <v>45224</v>
      </c>
      <c r="E50" s="24" t="s">
        <v>150</v>
      </c>
      <c r="F50" s="11" t="s">
        <v>151</v>
      </c>
      <c r="G50" s="46">
        <f>2000+20491.17</f>
        <v>22491.17</v>
      </c>
      <c r="H50" s="30" t="s">
        <v>152</v>
      </c>
      <c r="I50" s="27" t="s">
        <v>11</v>
      </c>
    </row>
    <row r="51" spans="1:9" s="22" customFormat="1" ht="24" x14ac:dyDescent="0.35">
      <c r="A51" s="23">
        <v>14</v>
      </c>
      <c r="B51" s="15">
        <v>7252</v>
      </c>
      <c r="C51" s="24" t="s">
        <v>153</v>
      </c>
      <c r="D51" s="11">
        <v>44197</v>
      </c>
      <c r="E51" s="24" t="s">
        <v>154</v>
      </c>
      <c r="F51" s="11" t="s">
        <v>141</v>
      </c>
      <c r="G51" s="46">
        <v>20330.939999999999</v>
      </c>
      <c r="H51" s="26" t="s">
        <v>23</v>
      </c>
      <c r="I51" s="27" t="s">
        <v>11</v>
      </c>
    </row>
    <row r="52" spans="1:9" s="22" customFormat="1" ht="24" x14ac:dyDescent="0.35">
      <c r="A52" s="23">
        <v>56</v>
      </c>
      <c r="B52" s="15">
        <v>8151</v>
      </c>
      <c r="C52" s="24" t="s">
        <v>155</v>
      </c>
      <c r="D52" s="11">
        <v>45107</v>
      </c>
      <c r="E52" s="24" t="s">
        <v>156</v>
      </c>
      <c r="F52" s="11" t="s">
        <v>157</v>
      </c>
      <c r="G52" s="46">
        <v>19282.59</v>
      </c>
      <c r="H52" s="26" t="s">
        <v>23</v>
      </c>
      <c r="I52" s="27" t="s">
        <v>11</v>
      </c>
    </row>
    <row r="53" spans="1:9" s="22" customFormat="1" ht="24" x14ac:dyDescent="0.35">
      <c r="A53" s="23">
        <v>203</v>
      </c>
      <c r="B53" s="15">
        <v>3547</v>
      </c>
      <c r="C53" s="24" t="s">
        <v>158</v>
      </c>
      <c r="D53" s="11">
        <v>45631</v>
      </c>
      <c r="E53" s="24" t="s">
        <v>159</v>
      </c>
      <c r="F53" s="11" t="s">
        <v>160</v>
      </c>
      <c r="G53" s="46">
        <f>15650+3530</f>
        <v>19180</v>
      </c>
      <c r="H53" s="26" t="s">
        <v>19</v>
      </c>
      <c r="I53" s="27" t="s">
        <v>11</v>
      </c>
    </row>
    <row r="54" spans="1:9" s="22" customFormat="1" ht="62.25" customHeight="1" x14ac:dyDescent="0.35">
      <c r="A54" s="23">
        <v>136</v>
      </c>
      <c r="B54" s="15">
        <v>2735</v>
      </c>
      <c r="C54" s="24" t="s">
        <v>161</v>
      </c>
      <c r="D54" s="11">
        <v>45477</v>
      </c>
      <c r="E54" s="24" t="s">
        <v>162</v>
      </c>
      <c r="F54" s="11" t="s">
        <v>163</v>
      </c>
      <c r="G54" s="46">
        <v>18954</v>
      </c>
      <c r="H54" s="26" t="s">
        <v>60</v>
      </c>
      <c r="I54" s="27" t="s">
        <v>11</v>
      </c>
    </row>
    <row r="55" spans="1:9" s="22" customFormat="1" ht="24" x14ac:dyDescent="0.35">
      <c r="A55" s="23">
        <v>81</v>
      </c>
      <c r="B55" s="15">
        <v>1624</v>
      </c>
      <c r="C55" s="24" t="s">
        <v>64</v>
      </c>
      <c r="D55" s="11">
        <v>45205</v>
      </c>
      <c r="E55" s="24" t="s">
        <v>164</v>
      </c>
      <c r="F55" s="11" t="s">
        <v>165</v>
      </c>
      <c r="G55" s="46">
        <v>18530.900000000001</v>
      </c>
      <c r="H55" s="26" t="s">
        <v>10</v>
      </c>
      <c r="I55" s="27" t="s">
        <v>11</v>
      </c>
    </row>
    <row r="56" spans="1:9" s="22" customFormat="1" ht="24" x14ac:dyDescent="0.35">
      <c r="A56" s="23">
        <v>278</v>
      </c>
      <c r="B56" s="15">
        <v>3888</v>
      </c>
      <c r="C56" s="24" t="s">
        <v>166</v>
      </c>
      <c r="D56" s="11">
        <v>45721</v>
      </c>
      <c r="E56" s="24" t="s">
        <v>167</v>
      </c>
      <c r="F56" s="11" t="s">
        <v>168</v>
      </c>
      <c r="G56" s="46">
        <v>18429.509999999998</v>
      </c>
      <c r="H56" s="26" t="s">
        <v>15</v>
      </c>
      <c r="I56" s="27" t="s">
        <v>11</v>
      </c>
    </row>
    <row r="57" spans="1:9" s="22" customFormat="1" ht="24" x14ac:dyDescent="0.35">
      <c r="A57" s="23">
        <v>84</v>
      </c>
      <c r="B57" s="15">
        <v>1696</v>
      </c>
      <c r="C57" s="24" t="s">
        <v>169</v>
      </c>
      <c r="D57" s="11">
        <v>45313</v>
      </c>
      <c r="E57" s="24" t="s">
        <v>170</v>
      </c>
      <c r="F57" s="11" t="s">
        <v>171</v>
      </c>
      <c r="G57" s="46">
        <f>11847.01+5790.21</f>
        <v>17637.22</v>
      </c>
      <c r="H57" s="26" t="s">
        <v>172</v>
      </c>
      <c r="I57" s="27" t="s">
        <v>11</v>
      </c>
    </row>
    <row r="58" spans="1:9" s="22" customFormat="1" ht="24" x14ac:dyDescent="0.35">
      <c r="A58" s="23">
        <v>10</v>
      </c>
      <c r="B58" s="15">
        <v>7242</v>
      </c>
      <c r="C58" s="24" t="s">
        <v>153</v>
      </c>
      <c r="D58" s="11">
        <v>44197</v>
      </c>
      <c r="E58" s="24" t="s">
        <v>173</v>
      </c>
      <c r="F58" s="11" t="s">
        <v>141</v>
      </c>
      <c r="G58" s="46">
        <v>17360.28</v>
      </c>
      <c r="H58" s="26" t="s">
        <v>23</v>
      </c>
      <c r="I58" s="27" t="s">
        <v>11</v>
      </c>
    </row>
    <row r="59" spans="1:9" s="22" customFormat="1" ht="24" x14ac:dyDescent="0.35">
      <c r="A59" s="23">
        <v>45</v>
      </c>
      <c r="B59" s="15">
        <v>8166</v>
      </c>
      <c r="C59" s="24" t="s">
        <v>174</v>
      </c>
      <c r="D59" s="11">
        <v>45034</v>
      </c>
      <c r="E59" s="24" t="s">
        <v>175</v>
      </c>
      <c r="F59" s="11" t="s">
        <v>176</v>
      </c>
      <c r="G59" s="46">
        <v>17160</v>
      </c>
      <c r="H59" s="26" t="s">
        <v>23</v>
      </c>
      <c r="I59" s="27" t="s">
        <v>24</v>
      </c>
    </row>
    <row r="60" spans="1:9" s="22" customFormat="1" ht="24" x14ac:dyDescent="0.35">
      <c r="A60" s="23">
        <v>60</v>
      </c>
      <c r="B60" s="15">
        <v>908</v>
      </c>
      <c r="C60" s="24" t="s">
        <v>177</v>
      </c>
      <c r="D60" s="11">
        <v>45099</v>
      </c>
      <c r="E60" s="24" t="s">
        <v>178</v>
      </c>
      <c r="F60" s="11" t="s">
        <v>179</v>
      </c>
      <c r="G60" s="46">
        <v>16892</v>
      </c>
      <c r="H60" s="26" t="s">
        <v>180</v>
      </c>
      <c r="I60" s="28" t="s">
        <v>24</v>
      </c>
    </row>
    <row r="61" spans="1:9" s="22" customFormat="1" ht="24" x14ac:dyDescent="0.35">
      <c r="A61" s="23">
        <v>13</v>
      </c>
      <c r="B61" s="15">
        <v>7251</v>
      </c>
      <c r="C61" s="24" t="s">
        <v>153</v>
      </c>
      <c r="D61" s="11">
        <v>44197</v>
      </c>
      <c r="E61" s="24" t="s">
        <v>181</v>
      </c>
      <c r="F61" s="11" t="s">
        <v>141</v>
      </c>
      <c r="G61" s="46">
        <v>16832.63</v>
      </c>
      <c r="H61" s="26" t="s">
        <v>23</v>
      </c>
      <c r="I61" s="27" t="s">
        <v>11</v>
      </c>
    </row>
    <row r="62" spans="1:9" s="22" customFormat="1" ht="24" x14ac:dyDescent="0.35">
      <c r="A62" s="23">
        <v>207</v>
      </c>
      <c r="B62" s="24">
        <v>3587</v>
      </c>
      <c r="C62" s="24" t="s">
        <v>105</v>
      </c>
      <c r="D62" s="11">
        <v>45685</v>
      </c>
      <c r="E62" s="24" t="s">
        <v>182</v>
      </c>
      <c r="F62" s="11" t="s">
        <v>183</v>
      </c>
      <c r="G62" s="46">
        <v>16000</v>
      </c>
      <c r="H62" s="26" t="s">
        <v>15</v>
      </c>
      <c r="I62" s="27" t="s">
        <v>11</v>
      </c>
    </row>
    <row r="63" spans="1:9" s="22" customFormat="1" ht="24" x14ac:dyDescent="0.35">
      <c r="A63" s="23">
        <v>212</v>
      </c>
      <c r="B63" s="15">
        <v>3610</v>
      </c>
      <c r="C63" s="24" t="s">
        <v>184</v>
      </c>
      <c r="D63" s="11">
        <v>45685</v>
      </c>
      <c r="E63" s="24" t="s">
        <v>185</v>
      </c>
      <c r="F63" s="11" t="s">
        <v>186</v>
      </c>
      <c r="G63" s="46">
        <v>16000</v>
      </c>
      <c r="H63" s="26" t="s">
        <v>15</v>
      </c>
      <c r="I63" s="27" t="s">
        <v>11</v>
      </c>
    </row>
    <row r="64" spans="1:9" s="22" customFormat="1" ht="24" x14ac:dyDescent="0.35">
      <c r="A64" s="23">
        <v>2</v>
      </c>
      <c r="B64" s="15">
        <v>120</v>
      </c>
      <c r="C64" s="24" t="s">
        <v>88</v>
      </c>
      <c r="D64" s="11">
        <v>45816</v>
      </c>
      <c r="E64" s="24" t="s">
        <v>187</v>
      </c>
      <c r="F64" s="11" t="s">
        <v>188</v>
      </c>
      <c r="G64" s="46">
        <v>15236.2</v>
      </c>
      <c r="H64" s="26" t="s">
        <v>23</v>
      </c>
      <c r="I64" s="27" t="s">
        <v>11</v>
      </c>
    </row>
    <row r="65" spans="1:9" s="22" customFormat="1" ht="24" x14ac:dyDescent="0.35">
      <c r="A65" s="23">
        <v>302</v>
      </c>
      <c r="B65" s="15">
        <v>4196</v>
      </c>
      <c r="C65" s="24" t="s">
        <v>189</v>
      </c>
      <c r="D65" s="11">
        <v>45748</v>
      </c>
      <c r="E65" s="24" t="s">
        <v>190</v>
      </c>
      <c r="F65" s="11" t="s">
        <v>191</v>
      </c>
      <c r="G65" s="46">
        <f>264.7+504.9+13683.4</f>
        <v>14453</v>
      </c>
      <c r="H65" s="26" t="s">
        <v>192</v>
      </c>
      <c r="I65" s="25" t="s">
        <v>24</v>
      </c>
    </row>
    <row r="66" spans="1:9" s="22" customFormat="1" ht="24" x14ac:dyDescent="0.35">
      <c r="A66" s="23">
        <v>263</v>
      </c>
      <c r="B66" s="15">
        <v>3833</v>
      </c>
      <c r="C66" s="24" t="s">
        <v>193</v>
      </c>
      <c r="D66" s="11">
        <v>45716</v>
      </c>
      <c r="E66" s="24" t="s">
        <v>194</v>
      </c>
      <c r="F66" s="11" t="s">
        <v>195</v>
      </c>
      <c r="G66" s="46">
        <v>14145.6</v>
      </c>
      <c r="H66" s="26" t="s">
        <v>15</v>
      </c>
      <c r="I66" s="25" t="s">
        <v>24</v>
      </c>
    </row>
    <row r="67" spans="1:9" s="22" customFormat="1" ht="24" x14ac:dyDescent="0.35">
      <c r="A67" s="23">
        <v>3</v>
      </c>
      <c r="B67" s="15">
        <v>127</v>
      </c>
      <c r="C67" s="24" t="s">
        <v>88</v>
      </c>
      <c r="D67" s="11">
        <v>45838</v>
      </c>
      <c r="E67" s="24" t="s">
        <v>196</v>
      </c>
      <c r="F67" s="11" t="s">
        <v>197</v>
      </c>
      <c r="G67" s="46">
        <v>13887.04</v>
      </c>
      <c r="H67" s="26" t="s">
        <v>23</v>
      </c>
      <c r="I67" s="27" t="s">
        <v>11</v>
      </c>
    </row>
    <row r="68" spans="1:9" s="22" customFormat="1" ht="24" x14ac:dyDescent="0.35">
      <c r="A68" s="23">
        <v>249</v>
      </c>
      <c r="B68" s="29">
        <v>3757</v>
      </c>
      <c r="C68" s="12" t="s">
        <v>198</v>
      </c>
      <c r="D68" s="11">
        <v>45692</v>
      </c>
      <c r="E68" s="12" t="s">
        <v>199</v>
      </c>
      <c r="F68" s="13" t="s">
        <v>200</v>
      </c>
      <c r="G68" s="46">
        <v>13559.4</v>
      </c>
      <c r="H68" s="14" t="s">
        <v>10</v>
      </c>
      <c r="I68" s="31" t="s">
        <v>201</v>
      </c>
    </row>
    <row r="69" spans="1:9" s="22" customFormat="1" ht="24" x14ac:dyDescent="0.35">
      <c r="A69" s="23">
        <v>61</v>
      </c>
      <c r="B69" s="15">
        <v>912</v>
      </c>
      <c r="C69" s="24" t="s">
        <v>202</v>
      </c>
      <c r="D69" s="11">
        <v>45047</v>
      </c>
      <c r="E69" s="24" t="s">
        <v>203</v>
      </c>
      <c r="F69" s="11" t="s">
        <v>204</v>
      </c>
      <c r="G69" s="46">
        <f>10800+2594.03</f>
        <v>13394.03</v>
      </c>
      <c r="H69" s="26" t="s">
        <v>23</v>
      </c>
      <c r="I69" s="27" t="s">
        <v>11</v>
      </c>
    </row>
    <row r="70" spans="1:9" s="22" customFormat="1" ht="24" x14ac:dyDescent="0.35">
      <c r="A70" s="23">
        <v>270</v>
      </c>
      <c r="B70" s="15">
        <v>3844</v>
      </c>
      <c r="C70" s="24" t="s">
        <v>205</v>
      </c>
      <c r="D70" s="11">
        <v>45721</v>
      </c>
      <c r="E70" s="24" t="s">
        <v>206</v>
      </c>
      <c r="F70" s="11" t="s">
        <v>207</v>
      </c>
      <c r="G70" s="46">
        <v>12920.32</v>
      </c>
      <c r="H70" s="26" t="s">
        <v>15</v>
      </c>
      <c r="I70" s="27" t="s">
        <v>11</v>
      </c>
    </row>
    <row r="71" spans="1:9" s="22" customFormat="1" ht="24" x14ac:dyDescent="0.35">
      <c r="A71" s="23">
        <v>248</v>
      </c>
      <c r="B71" s="29">
        <v>3755</v>
      </c>
      <c r="C71" s="12" t="s">
        <v>208</v>
      </c>
      <c r="D71" s="11">
        <v>45686</v>
      </c>
      <c r="E71" s="12" t="s">
        <v>209</v>
      </c>
      <c r="F71" s="13" t="s">
        <v>210</v>
      </c>
      <c r="G71" s="46">
        <v>12508.96</v>
      </c>
      <c r="H71" s="32" t="s">
        <v>152</v>
      </c>
      <c r="I71" s="27" t="s">
        <v>11</v>
      </c>
    </row>
    <row r="72" spans="1:9" s="22" customFormat="1" ht="36" x14ac:dyDescent="0.35">
      <c r="A72" s="23">
        <v>313</v>
      </c>
      <c r="B72" s="15">
        <v>4305</v>
      </c>
      <c r="C72" s="24" t="s">
        <v>211</v>
      </c>
      <c r="D72" s="11">
        <v>45762</v>
      </c>
      <c r="E72" s="12" t="s">
        <v>212</v>
      </c>
      <c r="F72" s="11" t="s">
        <v>213</v>
      </c>
      <c r="G72" s="46">
        <v>12500</v>
      </c>
      <c r="H72" s="26" t="s">
        <v>136</v>
      </c>
      <c r="I72" s="27" t="s">
        <v>11</v>
      </c>
    </row>
    <row r="73" spans="1:9" s="22" customFormat="1" ht="24" x14ac:dyDescent="0.35">
      <c r="A73" s="23">
        <v>170</v>
      </c>
      <c r="B73" s="15">
        <v>3022</v>
      </c>
      <c r="C73" s="24" t="s">
        <v>214</v>
      </c>
      <c r="D73" s="11">
        <v>45523</v>
      </c>
      <c r="E73" s="24" t="s">
        <v>215</v>
      </c>
      <c r="F73" s="11" t="s">
        <v>216</v>
      </c>
      <c r="G73" s="46">
        <v>12045</v>
      </c>
      <c r="H73" s="26" t="s">
        <v>217</v>
      </c>
      <c r="I73" s="27" t="s">
        <v>11</v>
      </c>
    </row>
    <row r="74" spans="1:9" s="22" customFormat="1" ht="36" x14ac:dyDescent="0.35">
      <c r="A74" s="23">
        <v>327</v>
      </c>
      <c r="B74" s="15">
        <v>4348</v>
      </c>
      <c r="C74" s="12" t="s">
        <v>218</v>
      </c>
      <c r="D74" s="11">
        <v>45805</v>
      </c>
      <c r="E74" s="12" t="s">
        <v>219</v>
      </c>
      <c r="F74" s="11" t="s">
        <v>220</v>
      </c>
      <c r="G74" s="46">
        <v>12000</v>
      </c>
      <c r="H74" s="26" t="s">
        <v>136</v>
      </c>
      <c r="I74" s="27" t="s">
        <v>11</v>
      </c>
    </row>
    <row r="75" spans="1:9" s="22" customFormat="1" ht="24" x14ac:dyDescent="0.35">
      <c r="A75" s="23">
        <v>90</v>
      </c>
      <c r="B75" s="15">
        <v>42</v>
      </c>
      <c r="C75" s="12" t="s">
        <v>221</v>
      </c>
      <c r="D75" s="11">
        <v>45621</v>
      </c>
      <c r="E75" s="12" t="s">
        <v>222</v>
      </c>
      <c r="F75" s="11" t="s">
        <v>223</v>
      </c>
      <c r="G75" s="46">
        <v>11706.32</v>
      </c>
      <c r="H75" s="26" t="s">
        <v>23</v>
      </c>
      <c r="I75" s="27" t="s">
        <v>11</v>
      </c>
    </row>
    <row r="76" spans="1:9" s="22" customFormat="1" ht="24" x14ac:dyDescent="0.35">
      <c r="A76" s="23">
        <v>338</v>
      </c>
      <c r="B76" s="15">
        <v>4399</v>
      </c>
      <c r="C76" s="24" t="s">
        <v>57</v>
      </c>
      <c r="D76" s="11">
        <v>45658</v>
      </c>
      <c r="E76" s="24" t="s">
        <v>224</v>
      </c>
      <c r="F76" s="11" t="s">
        <v>225</v>
      </c>
      <c r="G76" s="46">
        <v>10631.96</v>
      </c>
      <c r="H76" s="26" t="s">
        <v>23</v>
      </c>
      <c r="I76" s="27" t="s">
        <v>11</v>
      </c>
    </row>
    <row r="77" spans="1:9" s="22" customFormat="1" ht="24" x14ac:dyDescent="0.35">
      <c r="A77" s="23">
        <v>262</v>
      </c>
      <c r="B77" s="15">
        <v>3832</v>
      </c>
      <c r="C77" s="24" t="s">
        <v>226</v>
      </c>
      <c r="D77" s="11">
        <v>45709</v>
      </c>
      <c r="E77" s="24" t="s">
        <v>227</v>
      </c>
      <c r="F77" s="11" t="s">
        <v>195</v>
      </c>
      <c r="G77" s="46">
        <v>10104</v>
      </c>
      <c r="H77" s="26" t="s">
        <v>15</v>
      </c>
      <c r="I77" s="27" t="s">
        <v>11</v>
      </c>
    </row>
    <row r="78" spans="1:9" s="22" customFormat="1" ht="36.75" customHeight="1" x14ac:dyDescent="0.35">
      <c r="A78" s="23">
        <v>268</v>
      </c>
      <c r="B78" s="15">
        <v>3839</v>
      </c>
      <c r="C78" s="24" t="s">
        <v>228</v>
      </c>
      <c r="D78" s="11">
        <v>45713</v>
      </c>
      <c r="E78" s="24" t="s">
        <v>229</v>
      </c>
      <c r="F78" s="11" t="s">
        <v>195</v>
      </c>
      <c r="G78" s="46">
        <v>10104</v>
      </c>
      <c r="H78" s="26" t="s">
        <v>15</v>
      </c>
      <c r="I78" s="27" t="s">
        <v>11</v>
      </c>
    </row>
    <row r="79" spans="1:9" s="22" customFormat="1" ht="36" x14ac:dyDescent="0.35">
      <c r="A79" s="23">
        <v>253</v>
      </c>
      <c r="B79" s="15">
        <v>3790</v>
      </c>
      <c r="C79" s="24" t="s">
        <v>230</v>
      </c>
      <c r="D79" s="11">
        <v>45706</v>
      </c>
      <c r="E79" s="24" t="s">
        <v>231</v>
      </c>
      <c r="F79" s="24" t="s">
        <v>232</v>
      </c>
      <c r="G79" s="46">
        <v>10000</v>
      </c>
      <c r="H79" s="26" t="s">
        <v>136</v>
      </c>
      <c r="I79" s="27" t="s">
        <v>11</v>
      </c>
    </row>
    <row r="80" spans="1:9" s="22" customFormat="1" ht="24" x14ac:dyDescent="0.35">
      <c r="A80" s="23">
        <v>283</v>
      </c>
      <c r="B80" s="15">
        <v>3908</v>
      </c>
      <c r="C80" s="24" t="s">
        <v>233</v>
      </c>
      <c r="D80" s="11">
        <v>45728</v>
      </c>
      <c r="E80" s="24" t="s">
        <v>234</v>
      </c>
      <c r="F80" s="11" t="s">
        <v>235</v>
      </c>
      <c r="G80" s="46">
        <v>10000</v>
      </c>
      <c r="H80" s="26" t="s">
        <v>15</v>
      </c>
      <c r="I80" s="27" t="s">
        <v>11</v>
      </c>
    </row>
    <row r="81" spans="1:9" s="22" customFormat="1" ht="36" x14ac:dyDescent="0.35">
      <c r="A81" s="23">
        <v>305</v>
      </c>
      <c r="B81" s="15">
        <v>4221</v>
      </c>
      <c r="C81" s="24" t="s">
        <v>236</v>
      </c>
      <c r="D81" s="11">
        <v>45750</v>
      </c>
      <c r="E81" s="24" t="str">
        <f>UPPER("exibição da aclamada peça Tom na Fazenda, escrita por Michel Marc 
Bouchard")</f>
        <v>EXIBIÇÃO DA ACLAMADA PEÇA TOM NA FAZENDA, ESCRITA POR MICHEL MARC 
BOUCHARD</v>
      </c>
      <c r="F81" s="24" t="s">
        <v>237</v>
      </c>
      <c r="G81" s="46">
        <v>10000</v>
      </c>
      <c r="H81" s="26" t="s">
        <v>238</v>
      </c>
      <c r="I81" s="27" t="s">
        <v>11</v>
      </c>
    </row>
    <row r="82" spans="1:9" s="22" customFormat="1" ht="24" x14ac:dyDescent="0.35">
      <c r="A82" s="23">
        <v>189</v>
      </c>
      <c r="B82" s="15">
        <v>3381</v>
      </c>
      <c r="C82" s="24" t="s">
        <v>239</v>
      </c>
      <c r="D82" s="11">
        <v>45569</v>
      </c>
      <c r="E82" s="24" t="s">
        <v>240</v>
      </c>
      <c r="F82" s="11" t="s">
        <v>241</v>
      </c>
      <c r="G82" s="46">
        <f>8395.29+1486.06</f>
        <v>9881.35</v>
      </c>
      <c r="H82" s="26" t="s">
        <v>28</v>
      </c>
      <c r="I82" s="27" t="s">
        <v>11</v>
      </c>
    </row>
    <row r="83" spans="1:9" s="22" customFormat="1" ht="24" x14ac:dyDescent="0.35">
      <c r="A83" s="23">
        <v>280</v>
      </c>
      <c r="B83" s="15">
        <v>3893</v>
      </c>
      <c r="C83" s="24" t="s">
        <v>242</v>
      </c>
      <c r="D83" s="11">
        <v>45722</v>
      </c>
      <c r="E83" s="24" t="s">
        <v>243</v>
      </c>
      <c r="F83" s="11" t="s">
        <v>244</v>
      </c>
      <c r="G83" s="46">
        <v>9747</v>
      </c>
      <c r="H83" s="26" t="s">
        <v>217</v>
      </c>
      <c r="I83" s="27" t="s">
        <v>11</v>
      </c>
    </row>
    <row r="84" spans="1:9" s="22" customFormat="1" ht="40.5" customHeight="1" x14ac:dyDescent="0.35">
      <c r="A84" s="23">
        <v>247</v>
      </c>
      <c r="B84" s="29">
        <v>3743</v>
      </c>
      <c r="C84" s="12" t="s">
        <v>245</v>
      </c>
      <c r="D84" s="11">
        <v>45674</v>
      </c>
      <c r="E84" s="12" t="s">
        <v>246</v>
      </c>
      <c r="F84" s="12" t="s">
        <v>247</v>
      </c>
      <c r="G84" s="46">
        <v>9096.9599999999991</v>
      </c>
      <c r="H84" s="14" t="s">
        <v>19</v>
      </c>
      <c r="I84" s="27" t="s">
        <v>11</v>
      </c>
    </row>
    <row r="85" spans="1:9" s="22" customFormat="1" ht="40.5" customHeight="1" x14ac:dyDescent="0.35">
      <c r="A85" s="23">
        <v>316</v>
      </c>
      <c r="B85" s="15">
        <v>4315</v>
      </c>
      <c r="C85" s="12" t="s">
        <v>248</v>
      </c>
      <c r="D85" s="11">
        <v>45762</v>
      </c>
      <c r="E85" s="12" t="s">
        <v>249</v>
      </c>
      <c r="F85" s="11" t="s">
        <v>250</v>
      </c>
      <c r="G85" s="46">
        <v>9093.6</v>
      </c>
      <c r="H85" s="26" t="s">
        <v>15</v>
      </c>
      <c r="I85" s="27" t="s">
        <v>11</v>
      </c>
    </row>
    <row r="86" spans="1:9" s="22" customFormat="1" ht="40.5" customHeight="1" x14ac:dyDescent="0.35">
      <c r="A86" s="23">
        <v>337</v>
      </c>
      <c r="B86" s="15">
        <v>4381</v>
      </c>
      <c r="C86" s="12" t="s">
        <v>251</v>
      </c>
      <c r="D86" s="11">
        <v>45800</v>
      </c>
      <c r="E86" s="12" t="s">
        <v>252</v>
      </c>
      <c r="F86" s="11" t="s">
        <v>253</v>
      </c>
      <c r="G86" s="46">
        <v>9093.6</v>
      </c>
      <c r="H86" s="26" t="s">
        <v>15</v>
      </c>
      <c r="I86" s="27" t="s">
        <v>11</v>
      </c>
    </row>
    <row r="87" spans="1:9" s="22" customFormat="1" ht="40.5" customHeight="1" x14ac:dyDescent="0.35">
      <c r="A87" s="23">
        <v>244</v>
      </c>
      <c r="B87" s="15">
        <v>3703</v>
      </c>
      <c r="C87" s="24" t="s">
        <v>254</v>
      </c>
      <c r="D87" s="11">
        <v>45698</v>
      </c>
      <c r="E87" s="24" t="s">
        <v>255</v>
      </c>
      <c r="F87" s="11" t="s">
        <v>256</v>
      </c>
      <c r="G87" s="46">
        <v>9093.36</v>
      </c>
      <c r="H87" s="26" t="s">
        <v>15</v>
      </c>
      <c r="I87" s="27" t="s">
        <v>11</v>
      </c>
    </row>
    <row r="88" spans="1:9" s="22" customFormat="1" ht="24" x14ac:dyDescent="0.35">
      <c r="A88" s="23">
        <v>181</v>
      </c>
      <c r="B88" s="15">
        <v>3196</v>
      </c>
      <c r="C88" s="24" t="s">
        <v>257</v>
      </c>
      <c r="D88" s="11">
        <v>45553</v>
      </c>
      <c r="E88" s="24" t="s">
        <v>258</v>
      </c>
      <c r="F88" s="11" t="s">
        <v>259</v>
      </c>
      <c r="G88" s="46">
        <v>9031.6200000000008</v>
      </c>
      <c r="H88" s="26" t="s">
        <v>19</v>
      </c>
      <c r="I88" s="27" t="s">
        <v>11</v>
      </c>
    </row>
    <row r="89" spans="1:9" s="22" customFormat="1" ht="24" x14ac:dyDescent="0.35">
      <c r="A89" s="23">
        <v>211</v>
      </c>
      <c r="B89" s="15">
        <v>3609</v>
      </c>
      <c r="C89" s="24" t="s">
        <v>260</v>
      </c>
      <c r="D89" s="11">
        <v>45653</v>
      </c>
      <c r="E89" s="24" t="s">
        <v>261</v>
      </c>
      <c r="F89" s="24" t="s">
        <v>262</v>
      </c>
      <c r="G89" s="46">
        <v>9000</v>
      </c>
      <c r="H89" s="26" t="s">
        <v>53</v>
      </c>
      <c r="I89" s="27" t="s">
        <v>11</v>
      </c>
    </row>
    <row r="90" spans="1:9" s="22" customFormat="1" ht="24" x14ac:dyDescent="0.35">
      <c r="A90" s="23">
        <v>259</v>
      </c>
      <c r="B90" s="15">
        <v>3824</v>
      </c>
      <c r="C90" s="24" t="s">
        <v>263</v>
      </c>
      <c r="D90" s="11">
        <v>45709</v>
      </c>
      <c r="E90" s="24" t="s">
        <v>264</v>
      </c>
      <c r="F90" s="11" t="s">
        <v>235</v>
      </c>
      <c r="G90" s="46">
        <v>9000</v>
      </c>
      <c r="H90" s="26" t="s">
        <v>15</v>
      </c>
      <c r="I90" s="27" t="s">
        <v>11</v>
      </c>
    </row>
    <row r="91" spans="1:9" s="22" customFormat="1" ht="37.5" customHeight="1" x14ac:dyDescent="0.35">
      <c r="A91" s="23">
        <v>276</v>
      </c>
      <c r="B91" s="15">
        <v>3879</v>
      </c>
      <c r="C91" s="24" t="s">
        <v>265</v>
      </c>
      <c r="D91" s="11">
        <v>45728</v>
      </c>
      <c r="E91" s="24" t="s">
        <v>266</v>
      </c>
      <c r="F91" s="11" t="s">
        <v>267</v>
      </c>
      <c r="G91" s="46">
        <v>9000</v>
      </c>
      <c r="H91" s="26" t="s">
        <v>15</v>
      </c>
      <c r="I91" s="27" t="s">
        <v>11</v>
      </c>
    </row>
    <row r="92" spans="1:9" s="22" customFormat="1" ht="27.75" customHeight="1" x14ac:dyDescent="0.35">
      <c r="A92" s="23">
        <v>308</v>
      </c>
      <c r="B92" s="15">
        <v>4244</v>
      </c>
      <c r="C92" s="24" t="s">
        <v>268</v>
      </c>
      <c r="D92" s="11">
        <v>45770</v>
      </c>
      <c r="E92" s="24" t="s">
        <v>182</v>
      </c>
      <c r="F92" s="11" t="s">
        <v>269</v>
      </c>
      <c r="G92" s="46">
        <v>8500</v>
      </c>
      <c r="H92" s="26" t="s">
        <v>15</v>
      </c>
      <c r="I92" s="27" t="s">
        <v>11</v>
      </c>
    </row>
    <row r="93" spans="1:9" s="22" customFormat="1" ht="24" x14ac:dyDescent="0.35">
      <c r="A93" s="23">
        <v>279</v>
      </c>
      <c r="B93" s="15">
        <v>3890</v>
      </c>
      <c r="C93" s="24" t="s">
        <v>270</v>
      </c>
      <c r="D93" s="11">
        <v>45722</v>
      </c>
      <c r="E93" s="24" t="s">
        <v>271</v>
      </c>
      <c r="F93" s="11" t="s">
        <v>272</v>
      </c>
      <c r="G93" s="46">
        <v>8184.24</v>
      </c>
      <c r="H93" s="26" t="s">
        <v>15</v>
      </c>
      <c r="I93" s="27" t="s">
        <v>11</v>
      </c>
    </row>
    <row r="94" spans="1:9" s="22" customFormat="1" ht="24" x14ac:dyDescent="0.35">
      <c r="A94" s="23">
        <v>257</v>
      </c>
      <c r="B94" s="15">
        <v>3821</v>
      </c>
      <c r="C94" s="24" t="s">
        <v>273</v>
      </c>
      <c r="D94" s="11">
        <v>45722</v>
      </c>
      <c r="E94" s="24" t="s">
        <v>274</v>
      </c>
      <c r="F94" s="11" t="s">
        <v>275</v>
      </c>
      <c r="G94" s="46">
        <v>8000</v>
      </c>
      <c r="H94" s="26" t="s">
        <v>53</v>
      </c>
      <c r="I94" s="27" t="s">
        <v>11</v>
      </c>
    </row>
    <row r="95" spans="1:9" s="22" customFormat="1" ht="24" x14ac:dyDescent="0.35">
      <c r="A95" s="23">
        <v>260</v>
      </c>
      <c r="B95" s="15">
        <v>3826</v>
      </c>
      <c r="C95" s="24" t="s">
        <v>276</v>
      </c>
      <c r="D95" s="11">
        <v>45706</v>
      </c>
      <c r="E95" s="24" t="s">
        <v>274</v>
      </c>
      <c r="F95" s="11" t="s">
        <v>277</v>
      </c>
      <c r="G95" s="46">
        <v>8000</v>
      </c>
      <c r="H95" s="26" t="s">
        <v>53</v>
      </c>
      <c r="I95" s="27" t="s">
        <v>11</v>
      </c>
    </row>
    <row r="96" spans="1:9" s="22" customFormat="1" ht="24" x14ac:dyDescent="0.35">
      <c r="A96" s="23">
        <v>271</v>
      </c>
      <c r="B96" s="15">
        <v>3845</v>
      </c>
      <c r="C96" s="24" t="s">
        <v>278</v>
      </c>
      <c r="D96" s="11">
        <v>45716</v>
      </c>
      <c r="E96" s="24" t="s">
        <v>274</v>
      </c>
      <c r="F96" s="11" t="s">
        <v>279</v>
      </c>
      <c r="G96" s="46">
        <v>8000</v>
      </c>
      <c r="H96" s="26" t="s">
        <v>53</v>
      </c>
      <c r="I96" s="27" t="s">
        <v>11</v>
      </c>
    </row>
    <row r="97" spans="1:9" s="22" customFormat="1" ht="24" x14ac:dyDescent="0.35">
      <c r="A97" s="23">
        <v>303</v>
      </c>
      <c r="B97" s="29">
        <v>4210</v>
      </c>
      <c r="C97" s="12" t="s">
        <v>280</v>
      </c>
      <c r="D97" s="11">
        <v>45744</v>
      </c>
      <c r="E97" s="12" t="str">
        <f>UPPER("ministrar videoaulas (Youtube) 
que farão parte da série de 2025")</f>
        <v>MINISTRAR VIDEOAULAS (YOUTUBE) 
QUE FARÃO PARTE DA SÉRIE DE 2025</v>
      </c>
      <c r="F97" s="12" t="s">
        <v>281</v>
      </c>
      <c r="G97" s="46">
        <v>8000</v>
      </c>
      <c r="H97" s="26" t="s">
        <v>53</v>
      </c>
      <c r="I97" s="27" t="s">
        <v>11</v>
      </c>
    </row>
    <row r="98" spans="1:9" s="22" customFormat="1" ht="24" x14ac:dyDescent="0.35">
      <c r="A98" s="23">
        <v>46</v>
      </c>
      <c r="B98" s="15">
        <v>8199</v>
      </c>
      <c r="C98" s="24" t="s">
        <v>282</v>
      </c>
      <c r="D98" s="11">
        <v>44998</v>
      </c>
      <c r="E98" s="24" t="s">
        <v>283</v>
      </c>
      <c r="F98" s="11" t="s">
        <v>284</v>
      </c>
      <c r="G98" s="46">
        <v>7987.89</v>
      </c>
      <c r="H98" s="26" t="s">
        <v>60</v>
      </c>
      <c r="I98" s="28" t="s">
        <v>24</v>
      </c>
    </row>
    <row r="99" spans="1:9" s="33" customFormat="1" ht="24" x14ac:dyDescent="0.35">
      <c r="A99" s="23">
        <v>202</v>
      </c>
      <c r="B99" s="15">
        <v>3519</v>
      </c>
      <c r="C99" s="24" t="s">
        <v>123</v>
      </c>
      <c r="D99" s="11">
        <v>45629</v>
      </c>
      <c r="E99" s="24" t="s">
        <v>285</v>
      </c>
      <c r="F99" s="11" t="s">
        <v>286</v>
      </c>
      <c r="G99" s="46">
        <v>7642.81</v>
      </c>
      <c r="H99" s="26" t="s">
        <v>28</v>
      </c>
      <c r="I99" s="27" t="s">
        <v>11</v>
      </c>
    </row>
    <row r="100" spans="1:9" s="22" customFormat="1" ht="44.25" customHeight="1" x14ac:dyDescent="0.35">
      <c r="A100" s="23">
        <v>201</v>
      </c>
      <c r="B100" s="15">
        <v>3517</v>
      </c>
      <c r="C100" s="24" t="s">
        <v>79</v>
      </c>
      <c r="D100" s="11">
        <v>45643</v>
      </c>
      <c r="E100" s="24" t="s">
        <v>285</v>
      </c>
      <c r="F100" s="11" t="s">
        <v>286</v>
      </c>
      <c r="G100" s="46">
        <v>7631.75</v>
      </c>
      <c r="H100" s="26" t="s">
        <v>28</v>
      </c>
      <c r="I100" s="27" t="s">
        <v>11</v>
      </c>
    </row>
    <row r="101" spans="1:9" s="22" customFormat="1" ht="24" x14ac:dyDescent="0.35">
      <c r="A101" s="23">
        <v>344</v>
      </c>
      <c r="B101" s="15">
        <v>4428</v>
      </c>
      <c r="C101" s="12" t="s">
        <v>287</v>
      </c>
      <c r="D101" s="11">
        <v>45793</v>
      </c>
      <c r="E101" s="12" t="s">
        <v>288</v>
      </c>
      <c r="F101" s="11" t="s">
        <v>289</v>
      </c>
      <c r="G101" s="46">
        <v>7500</v>
      </c>
      <c r="H101" s="26" t="s">
        <v>53</v>
      </c>
      <c r="I101" s="27" t="s">
        <v>11</v>
      </c>
    </row>
    <row r="102" spans="1:9" s="22" customFormat="1" ht="24" x14ac:dyDescent="0.35">
      <c r="A102" s="23">
        <v>161</v>
      </c>
      <c r="B102" s="15">
        <v>2917</v>
      </c>
      <c r="C102" s="24" t="s">
        <v>290</v>
      </c>
      <c r="D102" s="11">
        <v>45539</v>
      </c>
      <c r="E102" s="24" t="s">
        <v>291</v>
      </c>
      <c r="F102" s="11" t="s">
        <v>292</v>
      </c>
      <c r="G102" s="46">
        <v>7300</v>
      </c>
      <c r="H102" s="26" t="s">
        <v>293</v>
      </c>
      <c r="I102" s="27" t="s">
        <v>11</v>
      </c>
    </row>
    <row r="103" spans="1:9" s="22" customFormat="1" ht="24" x14ac:dyDescent="0.35">
      <c r="A103" s="23">
        <v>105</v>
      </c>
      <c r="B103" s="34">
        <v>1816</v>
      </c>
      <c r="C103" s="35" t="s">
        <v>294</v>
      </c>
      <c r="D103" s="36">
        <v>45313</v>
      </c>
      <c r="E103" s="35" t="s">
        <v>295</v>
      </c>
      <c r="F103" s="36" t="s">
        <v>296</v>
      </c>
      <c r="G103" s="46">
        <f>1635.42+5619.9</f>
        <v>7255.32</v>
      </c>
      <c r="H103" s="36" t="s">
        <v>129</v>
      </c>
      <c r="I103" s="28" t="s">
        <v>24</v>
      </c>
    </row>
    <row r="104" spans="1:9" s="22" customFormat="1" ht="24" x14ac:dyDescent="0.35">
      <c r="A104" s="23">
        <v>111</v>
      </c>
      <c r="B104" s="15">
        <v>1937</v>
      </c>
      <c r="C104" s="24" t="s">
        <v>297</v>
      </c>
      <c r="D104" s="11">
        <v>45352</v>
      </c>
      <c r="E104" s="24" t="s">
        <v>298</v>
      </c>
      <c r="F104" s="11" t="s">
        <v>299</v>
      </c>
      <c r="G104" s="46">
        <v>7079.4</v>
      </c>
      <c r="H104" s="30" t="s">
        <v>152</v>
      </c>
      <c r="I104" s="27" t="s">
        <v>11</v>
      </c>
    </row>
    <row r="105" spans="1:9" s="22" customFormat="1" ht="24" x14ac:dyDescent="0.35">
      <c r="A105" s="23">
        <v>269</v>
      </c>
      <c r="B105" s="15">
        <v>3840</v>
      </c>
      <c r="C105" s="24" t="s">
        <v>300</v>
      </c>
      <c r="D105" s="11">
        <v>45709</v>
      </c>
      <c r="E105" s="24" t="s">
        <v>301</v>
      </c>
      <c r="F105" s="11" t="s">
        <v>302</v>
      </c>
      <c r="G105" s="46">
        <v>7004.98</v>
      </c>
      <c r="H105" s="26" t="s">
        <v>303</v>
      </c>
      <c r="I105" s="25" t="s">
        <v>24</v>
      </c>
    </row>
    <row r="106" spans="1:9" s="22" customFormat="1" ht="24" x14ac:dyDescent="0.35">
      <c r="A106" s="23">
        <v>314</v>
      </c>
      <c r="B106" s="15">
        <v>4313</v>
      </c>
      <c r="C106" s="12" t="s">
        <v>304</v>
      </c>
      <c r="D106" s="11">
        <v>45763</v>
      </c>
      <c r="E106" s="12" t="s">
        <v>305</v>
      </c>
      <c r="F106" s="11" t="s">
        <v>306</v>
      </c>
      <c r="G106" s="46">
        <v>7000</v>
      </c>
      <c r="H106" s="26" t="s">
        <v>53</v>
      </c>
      <c r="I106" s="27" t="s">
        <v>11</v>
      </c>
    </row>
    <row r="107" spans="1:9" s="22" customFormat="1" ht="24" x14ac:dyDescent="0.35">
      <c r="A107" s="23">
        <v>127</v>
      </c>
      <c r="B107" s="15">
        <v>2595</v>
      </c>
      <c r="C107" s="24" t="s">
        <v>88</v>
      </c>
      <c r="D107" s="11">
        <v>45217</v>
      </c>
      <c r="E107" s="24" t="s">
        <v>307</v>
      </c>
      <c r="F107" s="11" t="s">
        <v>308</v>
      </c>
      <c r="G107" s="46">
        <v>6713.9</v>
      </c>
      <c r="H107" s="26" t="s">
        <v>91</v>
      </c>
      <c r="I107" s="27" t="s">
        <v>11</v>
      </c>
    </row>
    <row r="108" spans="1:9" s="22" customFormat="1" ht="39" customHeight="1" x14ac:dyDescent="0.35">
      <c r="A108" s="23">
        <v>91</v>
      </c>
      <c r="B108" s="15">
        <v>132</v>
      </c>
      <c r="C108" s="12" t="s">
        <v>208</v>
      </c>
      <c r="D108" s="11">
        <v>45631</v>
      </c>
      <c r="E108" s="12" t="s">
        <v>309</v>
      </c>
      <c r="F108" s="11" t="s">
        <v>310</v>
      </c>
      <c r="G108" s="46">
        <v>6698.3</v>
      </c>
      <c r="H108" s="30" t="s">
        <v>152</v>
      </c>
      <c r="I108" s="27" t="s">
        <v>11</v>
      </c>
    </row>
    <row r="109" spans="1:9" s="22" customFormat="1" ht="24" x14ac:dyDescent="0.35">
      <c r="A109" s="23">
        <v>284</v>
      </c>
      <c r="B109" s="24">
        <v>4003</v>
      </c>
      <c r="C109" s="24" t="s">
        <v>311</v>
      </c>
      <c r="D109" s="11">
        <v>45734</v>
      </c>
      <c r="E109" s="24" t="s">
        <v>312</v>
      </c>
      <c r="F109" s="11" t="s">
        <v>313</v>
      </c>
      <c r="G109" s="46">
        <v>6580</v>
      </c>
      <c r="H109" s="26" t="s">
        <v>314</v>
      </c>
      <c r="I109" s="27" t="s">
        <v>24</v>
      </c>
    </row>
    <row r="110" spans="1:9" s="22" customFormat="1" ht="36" x14ac:dyDescent="0.35">
      <c r="A110" s="23">
        <v>290</v>
      </c>
      <c r="B110" s="15">
        <v>4086</v>
      </c>
      <c r="C110" s="24" t="s">
        <v>315</v>
      </c>
      <c r="D110" s="11">
        <v>45740</v>
      </c>
      <c r="E110" s="24" t="s">
        <v>316</v>
      </c>
      <c r="F110" s="11" t="s">
        <v>317</v>
      </c>
      <c r="G110" s="46">
        <v>6563.34</v>
      </c>
      <c r="H110" s="26" t="s">
        <v>136</v>
      </c>
      <c r="I110" s="27" t="s">
        <v>11</v>
      </c>
    </row>
    <row r="111" spans="1:9" s="22" customFormat="1" ht="24" x14ac:dyDescent="0.35">
      <c r="A111" s="23">
        <v>138</v>
      </c>
      <c r="B111" s="15">
        <v>2737</v>
      </c>
      <c r="C111" s="24" t="s">
        <v>318</v>
      </c>
      <c r="D111" s="11">
        <v>45474</v>
      </c>
      <c r="E111" s="24" t="s">
        <v>319</v>
      </c>
      <c r="F111" s="11" t="s">
        <v>320</v>
      </c>
      <c r="G111" s="46">
        <v>6552</v>
      </c>
      <c r="H111" s="26" t="s">
        <v>19</v>
      </c>
      <c r="I111" s="27" t="s">
        <v>11</v>
      </c>
    </row>
    <row r="112" spans="1:9" s="22" customFormat="1" ht="24" x14ac:dyDescent="0.35">
      <c r="A112" s="23">
        <v>112</v>
      </c>
      <c r="B112" s="15">
        <v>1938</v>
      </c>
      <c r="C112" s="24" t="s">
        <v>297</v>
      </c>
      <c r="D112" s="11">
        <v>45352</v>
      </c>
      <c r="E112" s="24" t="s">
        <v>321</v>
      </c>
      <c r="F112" s="11" t="s">
        <v>299</v>
      </c>
      <c r="G112" s="46">
        <v>6371.46</v>
      </c>
      <c r="H112" s="30" t="s">
        <v>152</v>
      </c>
      <c r="I112" s="27" t="s">
        <v>11</v>
      </c>
    </row>
    <row r="113" spans="1:9" s="22" customFormat="1" ht="24" x14ac:dyDescent="0.35">
      <c r="A113" s="23">
        <v>277</v>
      </c>
      <c r="B113" s="15">
        <v>3887</v>
      </c>
      <c r="C113" s="24" t="s">
        <v>322</v>
      </c>
      <c r="D113" s="11">
        <v>45722</v>
      </c>
      <c r="E113" s="24" t="s">
        <v>323</v>
      </c>
      <c r="F113" s="11" t="s">
        <v>324</v>
      </c>
      <c r="G113" s="46">
        <v>6190</v>
      </c>
      <c r="H113" s="26" t="s">
        <v>53</v>
      </c>
      <c r="I113" s="27" t="s">
        <v>11</v>
      </c>
    </row>
    <row r="114" spans="1:9" s="22" customFormat="1" ht="36" customHeight="1" x14ac:dyDescent="0.35">
      <c r="A114" s="23">
        <v>281</v>
      </c>
      <c r="B114" s="15">
        <v>3903</v>
      </c>
      <c r="C114" s="24" t="s">
        <v>325</v>
      </c>
      <c r="D114" s="11">
        <v>45726</v>
      </c>
      <c r="E114" s="24" t="s">
        <v>326</v>
      </c>
      <c r="F114" s="11" t="s">
        <v>327</v>
      </c>
      <c r="G114" s="46">
        <v>6000</v>
      </c>
      <c r="H114" s="26" t="s">
        <v>136</v>
      </c>
      <c r="I114" s="27" t="s">
        <v>11</v>
      </c>
    </row>
    <row r="115" spans="1:9" s="22" customFormat="1" ht="24" x14ac:dyDescent="0.35">
      <c r="A115" s="23">
        <v>191</v>
      </c>
      <c r="B115" s="24">
        <v>3429</v>
      </c>
      <c r="C115" s="24" t="s">
        <v>328</v>
      </c>
      <c r="D115" s="11">
        <v>45597</v>
      </c>
      <c r="E115" s="12" t="s">
        <v>329</v>
      </c>
      <c r="F115" s="13" t="s">
        <v>330</v>
      </c>
      <c r="G115" s="46">
        <v>5709</v>
      </c>
      <c r="H115" s="14" t="s">
        <v>15</v>
      </c>
      <c r="I115" s="27" t="s">
        <v>11</v>
      </c>
    </row>
    <row r="116" spans="1:9" s="22" customFormat="1" ht="24" x14ac:dyDescent="0.35">
      <c r="A116" s="23">
        <v>55</v>
      </c>
      <c r="B116" s="15">
        <v>8043</v>
      </c>
      <c r="C116" s="24" t="s">
        <v>331</v>
      </c>
      <c r="D116" s="11">
        <v>45084</v>
      </c>
      <c r="E116" s="24" t="s">
        <v>332</v>
      </c>
      <c r="F116" s="11" t="s">
        <v>333</v>
      </c>
      <c r="G116" s="46">
        <v>5699.4</v>
      </c>
      <c r="H116" s="26" t="s">
        <v>334</v>
      </c>
      <c r="I116" s="25" t="s">
        <v>24</v>
      </c>
    </row>
    <row r="117" spans="1:9" s="22" customFormat="1" ht="24" x14ac:dyDescent="0.35">
      <c r="A117" s="23">
        <v>137</v>
      </c>
      <c r="B117" s="15">
        <v>2736</v>
      </c>
      <c r="C117" s="24" t="s">
        <v>335</v>
      </c>
      <c r="D117" s="11">
        <v>45476</v>
      </c>
      <c r="E117" s="24" t="s">
        <v>319</v>
      </c>
      <c r="F117" s="11" t="s">
        <v>320</v>
      </c>
      <c r="G117" s="46">
        <v>5682</v>
      </c>
      <c r="H117" s="26" t="s">
        <v>23</v>
      </c>
      <c r="I117" s="27" t="s">
        <v>11</v>
      </c>
    </row>
    <row r="118" spans="1:9" s="22" customFormat="1" ht="24" x14ac:dyDescent="0.35">
      <c r="A118" s="23">
        <v>286</v>
      </c>
      <c r="B118" s="24">
        <v>4005</v>
      </c>
      <c r="C118" s="24" t="s">
        <v>336</v>
      </c>
      <c r="D118" s="11">
        <v>45737</v>
      </c>
      <c r="E118" s="24" t="s">
        <v>337</v>
      </c>
      <c r="F118" s="11" t="s">
        <v>338</v>
      </c>
      <c r="G118" s="46">
        <v>5610</v>
      </c>
      <c r="H118" s="24" t="s">
        <v>19</v>
      </c>
      <c r="I118" s="27" t="s">
        <v>11</v>
      </c>
    </row>
    <row r="119" spans="1:9" s="22" customFormat="1" ht="24" x14ac:dyDescent="0.35">
      <c r="A119" s="23">
        <v>128</v>
      </c>
      <c r="B119" s="15">
        <v>2611</v>
      </c>
      <c r="C119" s="24" t="s">
        <v>339</v>
      </c>
      <c r="D119" s="11">
        <v>45567</v>
      </c>
      <c r="E119" s="24" t="s">
        <v>340</v>
      </c>
      <c r="F119" s="11" t="s">
        <v>341</v>
      </c>
      <c r="G119" s="46">
        <f>1840+3680</f>
        <v>5520</v>
      </c>
      <c r="H119" s="26" t="s">
        <v>342</v>
      </c>
      <c r="I119" s="25" t="s">
        <v>201</v>
      </c>
    </row>
    <row r="120" spans="1:9" s="22" customFormat="1" ht="36" x14ac:dyDescent="0.35">
      <c r="A120" s="23">
        <v>282</v>
      </c>
      <c r="B120" s="15">
        <v>3907</v>
      </c>
      <c r="C120" s="24" t="s">
        <v>343</v>
      </c>
      <c r="D120" s="11">
        <v>45728</v>
      </c>
      <c r="E120" s="24" t="s">
        <v>344</v>
      </c>
      <c r="F120" s="11" t="s">
        <v>345</v>
      </c>
      <c r="G120" s="46">
        <v>5456.16</v>
      </c>
      <c r="H120" s="26" t="s">
        <v>136</v>
      </c>
      <c r="I120" s="27" t="s">
        <v>11</v>
      </c>
    </row>
    <row r="121" spans="1:9" s="22" customFormat="1" ht="24" x14ac:dyDescent="0.35">
      <c r="A121" s="23">
        <v>287</v>
      </c>
      <c r="B121" s="15">
        <v>4019</v>
      </c>
      <c r="C121" s="24" t="s">
        <v>346</v>
      </c>
      <c r="D121" s="11">
        <v>45724</v>
      </c>
      <c r="E121" s="24" t="s">
        <v>347</v>
      </c>
      <c r="F121" s="11" t="s">
        <v>348</v>
      </c>
      <c r="G121" s="46">
        <v>5456.16</v>
      </c>
      <c r="H121" s="26" t="s">
        <v>19</v>
      </c>
      <c r="I121" s="27" t="s">
        <v>11</v>
      </c>
    </row>
    <row r="122" spans="1:9" s="22" customFormat="1" ht="24" x14ac:dyDescent="0.35">
      <c r="A122" s="23">
        <v>17</v>
      </c>
      <c r="B122" s="15">
        <v>7344</v>
      </c>
      <c r="C122" s="24" t="s">
        <v>88</v>
      </c>
      <c r="D122" s="11">
        <v>44409</v>
      </c>
      <c r="E122" s="24" t="s">
        <v>349</v>
      </c>
      <c r="F122" s="11" t="s">
        <v>350</v>
      </c>
      <c r="G122" s="46">
        <v>5084.91</v>
      </c>
      <c r="H122" s="26" t="s">
        <v>351</v>
      </c>
      <c r="I122" s="27" t="s">
        <v>11</v>
      </c>
    </row>
    <row r="123" spans="1:9" s="22" customFormat="1" ht="24" x14ac:dyDescent="0.35">
      <c r="A123" s="23">
        <v>261</v>
      </c>
      <c r="B123" s="15">
        <v>3828</v>
      </c>
      <c r="C123" s="24" t="s">
        <v>352</v>
      </c>
      <c r="D123" s="11">
        <v>45726</v>
      </c>
      <c r="E123" s="24" t="s">
        <v>264</v>
      </c>
      <c r="F123" s="11" t="s">
        <v>353</v>
      </c>
      <c r="G123" s="46">
        <v>5000</v>
      </c>
      <c r="H123" s="26" t="s">
        <v>15</v>
      </c>
      <c r="I123" s="27" t="s">
        <v>11</v>
      </c>
    </row>
    <row r="124" spans="1:9" s="22" customFormat="1" ht="24" x14ac:dyDescent="0.35">
      <c r="A124" s="23">
        <v>273</v>
      </c>
      <c r="B124" s="15">
        <v>3867</v>
      </c>
      <c r="C124" s="24" t="s">
        <v>354</v>
      </c>
      <c r="D124" s="11">
        <v>45728</v>
      </c>
      <c r="E124" s="24" t="s">
        <v>355</v>
      </c>
      <c r="F124" s="11" t="s">
        <v>356</v>
      </c>
      <c r="G124" s="46">
        <v>5000</v>
      </c>
      <c r="H124" s="26" t="s">
        <v>15</v>
      </c>
      <c r="I124" s="27" t="s">
        <v>11</v>
      </c>
    </row>
    <row r="125" spans="1:9" s="22" customFormat="1" ht="24" x14ac:dyDescent="0.35">
      <c r="A125" s="23">
        <v>315</v>
      </c>
      <c r="B125" s="15">
        <v>4314</v>
      </c>
      <c r="C125" s="12" t="s">
        <v>357</v>
      </c>
      <c r="D125" s="11">
        <v>45772</v>
      </c>
      <c r="E125" s="12" t="s">
        <v>358</v>
      </c>
      <c r="F125" s="11" t="s">
        <v>359</v>
      </c>
      <c r="G125" s="46">
        <v>5000</v>
      </c>
      <c r="H125" s="26" t="s">
        <v>53</v>
      </c>
      <c r="I125" s="27" t="s">
        <v>11</v>
      </c>
    </row>
    <row r="126" spans="1:9" s="22" customFormat="1" ht="24" x14ac:dyDescent="0.35">
      <c r="A126" s="23">
        <v>326</v>
      </c>
      <c r="B126" s="15">
        <v>4346</v>
      </c>
      <c r="C126" s="12" t="s">
        <v>360</v>
      </c>
      <c r="D126" s="11">
        <v>45763</v>
      </c>
      <c r="E126" s="12" t="s">
        <v>361</v>
      </c>
      <c r="F126" s="11" t="s">
        <v>362</v>
      </c>
      <c r="G126" s="46">
        <v>5000</v>
      </c>
      <c r="H126" s="26" t="s">
        <v>53</v>
      </c>
      <c r="I126" s="27" t="s">
        <v>11</v>
      </c>
    </row>
    <row r="127" spans="1:9" s="22" customFormat="1" ht="33.75" customHeight="1" x14ac:dyDescent="0.35">
      <c r="A127" s="23">
        <v>349</v>
      </c>
      <c r="B127" s="15">
        <v>4445</v>
      </c>
      <c r="C127" s="12" t="s">
        <v>363</v>
      </c>
      <c r="D127" s="11">
        <v>45798</v>
      </c>
      <c r="E127" s="12" t="s">
        <v>364</v>
      </c>
      <c r="F127" s="24" t="s">
        <v>220</v>
      </c>
      <c r="G127" s="46">
        <v>5000</v>
      </c>
      <c r="H127" s="14" t="s">
        <v>53</v>
      </c>
      <c r="I127" s="27" t="s">
        <v>11</v>
      </c>
    </row>
    <row r="128" spans="1:9" s="22" customFormat="1" ht="24" x14ac:dyDescent="0.35">
      <c r="A128" s="23">
        <v>251</v>
      </c>
      <c r="B128" s="15">
        <v>3777</v>
      </c>
      <c r="C128" s="24" t="s">
        <v>365</v>
      </c>
      <c r="D128" s="11">
        <v>45699</v>
      </c>
      <c r="E128" s="24" t="s">
        <v>366</v>
      </c>
      <c r="F128" s="24" t="s">
        <v>367</v>
      </c>
      <c r="G128" s="46">
        <v>4999.99</v>
      </c>
      <c r="H128" s="26" t="s">
        <v>15</v>
      </c>
      <c r="I128" s="27" t="s">
        <v>11</v>
      </c>
    </row>
    <row r="129" spans="1:9" s="22" customFormat="1" ht="24" x14ac:dyDescent="0.35">
      <c r="A129" s="23">
        <v>320</v>
      </c>
      <c r="B129" s="15">
        <v>4329</v>
      </c>
      <c r="C129" s="12" t="s">
        <v>368</v>
      </c>
      <c r="D129" s="11">
        <v>45796</v>
      </c>
      <c r="E129" s="12" t="s">
        <v>369</v>
      </c>
      <c r="F129" s="11" t="s">
        <v>253</v>
      </c>
      <c r="G129" s="46">
        <v>4849.92</v>
      </c>
      <c r="H129" s="26" t="s">
        <v>15</v>
      </c>
      <c r="I129" s="27" t="s">
        <v>11</v>
      </c>
    </row>
    <row r="130" spans="1:9" s="22" customFormat="1" ht="24" x14ac:dyDescent="0.35">
      <c r="A130" s="23">
        <v>190</v>
      </c>
      <c r="B130" s="15">
        <v>3392</v>
      </c>
      <c r="C130" s="24" t="s">
        <v>370</v>
      </c>
      <c r="D130" s="11">
        <v>45594</v>
      </c>
      <c r="E130" s="24" t="s">
        <v>371</v>
      </c>
      <c r="F130" s="11" t="s">
        <v>372</v>
      </c>
      <c r="G130" s="46">
        <v>4809</v>
      </c>
      <c r="H130" s="26" t="s">
        <v>180</v>
      </c>
      <c r="I130" s="27" t="s">
        <v>11</v>
      </c>
    </row>
    <row r="131" spans="1:9" s="22" customFormat="1" ht="24" x14ac:dyDescent="0.35">
      <c r="A131" s="23">
        <v>48</v>
      </c>
      <c r="B131" s="15">
        <v>8226</v>
      </c>
      <c r="C131" s="24" t="s">
        <v>373</v>
      </c>
      <c r="D131" s="11">
        <v>45006</v>
      </c>
      <c r="E131" s="24" t="s">
        <v>337</v>
      </c>
      <c r="F131" s="11" t="s">
        <v>374</v>
      </c>
      <c r="G131" s="46">
        <v>4800</v>
      </c>
      <c r="H131" s="26" t="s">
        <v>28</v>
      </c>
      <c r="I131" s="27" t="s">
        <v>11</v>
      </c>
    </row>
    <row r="132" spans="1:9" s="22" customFormat="1" ht="24" x14ac:dyDescent="0.35">
      <c r="A132" s="23">
        <v>356</v>
      </c>
      <c r="B132" s="24">
        <v>4465</v>
      </c>
      <c r="C132" s="24" t="s">
        <v>375</v>
      </c>
      <c r="D132" s="11">
        <v>45686</v>
      </c>
      <c r="E132" s="24" t="s">
        <v>376</v>
      </c>
      <c r="F132" s="24" t="s">
        <v>31</v>
      </c>
      <c r="G132" s="46">
        <v>4787.59</v>
      </c>
      <c r="H132" s="26" t="s">
        <v>19</v>
      </c>
      <c r="I132" s="27" t="s">
        <v>11</v>
      </c>
    </row>
    <row r="133" spans="1:9" s="22" customFormat="1" ht="24" x14ac:dyDescent="0.35">
      <c r="A133" s="23">
        <v>176</v>
      </c>
      <c r="B133" s="24">
        <v>3089</v>
      </c>
      <c r="C133" s="24" t="s">
        <v>377</v>
      </c>
      <c r="D133" s="11">
        <v>45548</v>
      </c>
      <c r="E133" s="24" t="s">
        <v>378</v>
      </c>
      <c r="F133" s="11" t="s">
        <v>379</v>
      </c>
      <c r="G133" s="46">
        <v>4680</v>
      </c>
      <c r="H133" s="26" t="s">
        <v>19</v>
      </c>
      <c r="I133" s="25" t="s">
        <v>24</v>
      </c>
    </row>
    <row r="134" spans="1:9" s="22" customFormat="1" ht="24" x14ac:dyDescent="0.35">
      <c r="A134" s="23">
        <v>288</v>
      </c>
      <c r="B134" s="15">
        <v>4064</v>
      </c>
      <c r="C134" s="24" t="s">
        <v>380</v>
      </c>
      <c r="D134" s="11">
        <v>45737</v>
      </c>
      <c r="E134" s="24" t="s">
        <v>381</v>
      </c>
      <c r="F134" s="11" t="s">
        <v>382</v>
      </c>
      <c r="G134" s="46">
        <v>4680</v>
      </c>
      <c r="H134" s="26" t="s">
        <v>152</v>
      </c>
      <c r="I134" s="27" t="s">
        <v>11</v>
      </c>
    </row>
    <row r="135" spans="1:9" s="22" customFormat="1" ht="24" x14ac:dyDescent="0.35">
      <c r="A135" s="23">
        <v>323</v>
      </c>
      <c r="B135" s="15">
        <v>4343</v>
      </c>
      <c r="C135" s="12" t="s">
        <v>383</v>
      </c>
      <c r="D135" s="11">
        <v>45777</v>
      </c>
      <c r="E135" s="12" t="s">
        <v>384</v>
      </c>
      <c r="F135" s="11" t="s">
        <v>385</v>
      </c>
      <c r="G135" s="46">
        <v>4666.66</v>
      </c>
      <c r="H135" s="26" t="s">
        <v>15</v>
      </c>
      <c r="I135" s="27" t="s">
        <v>11</v>
      </c>
    </row>
    <row r="136" spans="1:9" s="22" customFormat="1" ht="24" x14ac:dyDescent="0.35">
      <c r="A136" s="23">
        <v>266</v>
      </c>
      <c r="B136" s="15">
        <v>3836</v>
      </c>
      <c r="C136" s="24" t="s">
        <v>297</v>
      </c>
      <c r="D136" s="11">
        <v>45706</v>
      </c>
      <c r="E136" s="24" t="s">
        <v>386</v>
      </c>
      <c r="F136" s="11" t="s">
        <v>387</v>
      </c>
      <c r="G136" s="46">
        <v>4439.99</v>
      </c>
      <c r="H136" s="26" t="s">
        <v>19</v>
      </c>
      <c r="I136" s="27" t="s">
        <v>11</v>
      </c>
    </row>
    <row r="137" spans="1:9" s="22" customFormat="1" ht="46.5" customHeight="1" x14ac:dyDescent="0.35">
      <c r="A137" s="23">
        <v>75</v>
      </c>
      <c r="B137" s="15">
        <v>1429</v>
      </c>
      <c r="C137" s="24" t="s">
        <v>388</v>
      </c>
      <c r="D137" s="11">
        <v>45238</v>
      </c>
      <c r="E137" s="24" t="s">
        <v>389</v>
      </c>
      <c r="F137" s="11" t="s">
        <v>390</v>
      </c>
      <c r="G137" s="46">
        <v>4417.5600000000004</v>
      </c>
      <c r="H137" s="26" t="s">
        <v>60</v>
      </c>
      <c r="I137" s="27" t="s">
        <v>11</v>
      </c>
    </row>
    <row r="138" spans="1:9" s="22" customFormat="1" ht="46.5" customHeight="1" x14ac:dyDescent="0.35">
      <c r="A138" s="23">
        <v>76</v>
      </c>
      <c r="B138" s="15">
        <v>1430</v>
      </c>
      <c r="C138" s="24" t="s">
        <v>391</v>
      </c>
      <c r="D138" s="11">
        <v>45198</v>
      </c>
      <c r="E138" s="24" t="s">
        <v>392</v>
      </c>
      <c r="F138" s="11" t="s">
        <v>393</v>
      </c>
      <c r="G138" s="46">
        <v>4417.5600000000004</v>
      </c>
      <c r="H138" s="26" t="s">
        <v>23</v>
      </c>
      <c r="I138" s="25" t="s">
        <v>201</v>
      </c>
    </row>
    <row r="139" spans="1:9" s="22" customFormat="1" ht="47.25" customHeight="1" x14ac:dyDescent="0.35">
      <c r="A139" s="23">
        <v>59</v>
      </c>
      <c r="B139" s="15">
        <v>742</v>
      </c>
      <c r="C139" s="24" t="s">
        <v>394</v>
      </c>
      <c r="D139" s="11">
        <v>45127</v>
      </c>
      <c r="E139" s="24" t="s">
        <v>395</v>
      </c>
      <c r="F139" s="11" t="s">
        <v>396</v>
      </c>
      <c r="G139" s="46">
        <v>4357</v>
      </c>
      <c r="H139" s="26" t="s">
        <v>23</v>
      </c>
      <c r="I139" s="27" t="s">
        <v>11</v>
      </c>
    </row>
    <row r="140" spans="1:9" s="22" customFormat="1" ht="24" x14ac:dyDescent="0.35">
      <c r="A140" s="23">
        <v>360</v>
      </c>
      <c r="B140" s="15">
        <v>4470</v>
      </c>
      <c r="C140" s="12" t="s">
        <v>397</v>
      </c>
      <c r="D140" s="11">
        <v>45803</v>
      </c>
      <c r="E140" s="12" t="s">
        <v>398</v>
      </c>
      <c r="F140" s="24" t="s">
        <v>399</v>
      </c>
      <c r="G140" s="46">
        <v>4300</v>
      </c>
      <c r="H140" s="14" t="s">
        <v>53</v>
      </c>
      <c r="I140" s="27" t="s">
        <v>11</v>
      </c>
    </row>
    <row r="141" spans="1:9" s="22" customFormat="1" ht="24" x14ac:dyDescent="0.35">
      <c r="A141" s="23">
        <v>342</v>
      </c>
      <c r="B141" s="15">
        <v>4426</v>
      </c>
      <c r="C141" s="24" t="s">
        <v>400</v>
      </c>
      <c r="D141" s="11">
        <v>45798</v>
      </c>
      <c r="E141" s="24" t="s">
        <v>401</v>
      </c>
      <c r="F141" s="11" t="s">
        <v>402</v>
      </c>
      <c r="G141" s="46">
        <v>4243.68</v>
      </c>
      <c r="H141" s="26" t="s">
        <v>15</v>
      </c>
      <c r="I141" s="27" t="s">
        <v>11</v>
      </c>
    </row>
    <row r="142" spans="1:9" s="22" customFormat="1" ht="24" x14ac:dyDescent="0.3">
      <c r="A142" s="23">
        <v>272</v>
      </c>
      <c r="B142" s="15">
        <v>3851</v>
      </c>
      <c r="C142" s="24" t="s">
        <v>403</v>
      </c>
      <c r="D142" s="11">
        <v>45717</v>
      </c>
      <c r="E142" s="24" t="s">
        <v>404</v>
      </c>
      <c r="F142" s="37" t="s">
        <v>405</v>
      </c>
      <c r="G142" s="46">
        <f>2700+1350</f>
        <v>4050</v>
      </c>
      <c r="H142" s="26" t="s">
        <v>23</v>
      </c>
      <c r="I142" s="27" t="s">
        <v>24</v>
      </c>
    </row>
    <row r="143" spans="1:9" s="22" customFormat="1" ht="24" x14ac:dyDescent="0.35">
      <c r="A143" s="23">
        <v>299</v>
      </c>
      <c r="B143" s="15">
        <v>4191</v>
      </c>
      <c r="C143" s="24" t="s">
        <v>406</v>
      </c>
      <c r="D143" s="11">
        <v>45744</v>
      </c>
      <c r="E143" s="24" t="s">
        <v>407</v>
      </c>
      <c r="F143" s="11" t="s">
        <v>408</v>
      </c>
      <c r="G143" s="46">
        <v>4000</v>
      </c>
      <c r="H143" s="26" t="s">
        <v>53</v>
      </c>
      <c r="I143" s="27" t="s">
        <v>11</v>
      </c>
    </row>
    <row r="144" spans="1:9" s="22" customFormat="1" ht="24" x14ac:dyDescent="0.35">
      <c r="A144" s="23">
        <v>328</v>
      </c>
      <c r="B144" s="15">
        <v>4351</v>
      </c>
      <c r="C144" s="12" t="s">
        <v>409</v>
      </c>
      <c r="D144" s="11">
        <v>45782</v>
      </c>
      <c r="E144" s="12" t="s">
        <v>410</v>
      </c>
      <c r="F144" s="11" t="s">
        <v>411</v>
      </c>
      <c r="G144" s="46">
        <v>4000</v>
      </c>
      <c r="H144" s="26" t="s">
        <v>15</v>
      </c>
      <c r="I144" s="27" t="s">
        <v>11</v>
      </c>
    </row>
    <row r="145" spans="1:9" s="22" customFormat="1" ht="24" x14ac:dyDescent="0.35">
      <c r="A145" s="23">
        <v>104</v>
      </c>
      <c r="B145" s="15">
        <v>1814</v>
      </c>
      <c r="C145" s="24" t="s">
        <v>412</v>
      </c>
      <c r="D145" s="11">
        <v>45330</v>
      </c>
      <c r="E145" s="24" t="s">
        <v>413</v>
      </c>
      <c r="F145" s="11" t="s">
        <v>414</v>
      </c>
      <c r="G145" s="46">
        <f>2540+1326</f>
        <v>3866</v>
      </c>
      <c r="H145" s="26" t="s">
        <v>19</v>
      </c>
      <c r="I145" s="27" t="s">
        <v>11</v>
      </c>
    </row>
    <row r="146" spans="1:9" s="22" customFormat="1" ht="39" customHeight="1" x14ac:dyDescent="0.35">
      <c r="A146" s="23">
        <v>199</v>
      </c>
      <c r="B146" s="24">
        <v>3504</v>
      </c>
      <c r="C146" s="24" t="s">
        <v>415</v>
      </c>
      <c r="D146" s="11">
        <v>45614</v>
      </c>
      <c r="E146" s="24" t="s">
        <v>416</v>
      </c>
      <c r="F146" s="13" t="s">
        <v>417</v>
      </c>
      <c r="G146" s="46">
        <v>3850.2</v>
      </c>
      <c r="H146" s="14" t="s">
        <v>53</v>
      </c>
      <c r="I146" s="27" t="s">
        <v>11</v>
      </c>
    </row>
    <row r="147" spans="1:9" s="22" customFormat="1" ht="24" x14ac:dyDescent="0.35">
      <c r="A147" s="23">
        <v>275</v>
      </c>
      <c r="B147" s="15">
        <v>3869</v>
      </c>
      <c r="C147" s="24" t="s">
        <v>418</v>
      </c>
      <c r="D147" s="11">
        <v>45715</v>
      </c>
      <c r="E147" s="24" t="s">
        <v>419</v>
      </c>
      <c r="F147" s="11" t="s">
        <v>420</v>
      </c>
      <c r="G147" s="46">
        <v>3782.5</v>
      </c>
      <c r="H147" s="26" t="s">
        <v>421</v>
      </c>
      <c r="I147" s="27" t="s">
        <v>11</v>
      </c>
    </row>
    <row r="148" spans="1:9" s="22" customFormat="1" ht="24" x14ac:dyDescent="0.35">
      <c r="A148" s="23">
        <v>22</v>
      </c>
      <c r="B148" s="15">
        <v>7662</v>
      </c>
      <c r="C148" s="24" t="s">
        <v>88</v>
      </c>
      <c r="D148" s="11">
        <v>44197</v>
      </c>
      <c r="E148" s="24" t="s">
        <v>422</v>
      </c>
      <c r="F148" s="11" t="s">
        <v>423</v>
      </c>
      <c r="G148" s="46">
        <v>3447.82</v>
      </c>
      <c r="H148" s="26" t="s">
        <v>91</v>
      </c>
      <c r="I148" s="27" t="s">
        <v>11</v>
      </c>
    </row>
    <row r="149" spans="1:9" s="22" customFormat="1" ht="24" x14ac:dyDescent="0.35">
      <c r="A149" s="23">
        <v>182</v>
      </c>
      <c r="B149" s="24">
        <v>3280</v>
      </c>
      <c r="C149" s="24" t="s">
        <v>424</v>
      </c>
      <c r="D149" s="11">
        <v>45575</v>
      </c>
      <c r="E149" s="24" t="s">
        <v>425</v>
      </c>
      <c r="F149" s="12" t="s">
        <v>426</v>
      </c>
      <c r="G149" s="46">
        <v>3400</v>
      </c>
      <c r="H149" s="14" t="s">
        <v>303</v>
      </c>
      <c r="I149" s="27" t="s">
        <v>11</v>
      </c>
    </row>
    <row r="150" spans="1:9" s="22" customFormat="1" ht="24" x14ac:dyDescent="0.35">
      <c r="A150" s="23">
        <v>109</v>
      </c>
      <c r="B150" s="15">
        <v>1916</v>
      </c>
      <c r="C150" s="24" t="s">
        <v>427</v>
      </c>
      <c r="D150" s="11">
        <v>45359</v>
      </c>
      <c r="E150" s="24" t="s">
        <v>428</v>
      </c>
      <c r="F150" s="11" t="s">
        <v>429</v>
      </c>
      <c r="G150" s="46">
        <v>3342.68</v>
      </c>
      <c r="H150" s="26" t="s">
        <v>60</v>
      </c>
      <c r="I150" s="27" t="s">
        <v>11</v>
      </c>
    </row>
    <row r="151" spans="1:9" s="22" customFormat="1" ht="24" x14ac:dyDescent="0.35">
      <c r="A151" s="23">
        <v>83</v>
      </c>
      <c r="B151" s="15">
        <v>1692</v>
      </c>
      <c r="C151" s="24" t="s">
        <v>430</v>
      </c>
      <c r="D151" s="11">
        <v>45280</v>
      </c>
      <c r="E151" s="24" t="s">
        <v>431</v>
      </c>
      <c r="F151" s="11" t="s">
        <v>432</v>
      </c>
      <c r="G151" s="46">
        <v>3120</v>
      </c>
      <c r="H151" s="26" t="s">
        <v>23</v>
      </c>
      <c r="I151" s="27" t="s">
        <v>11</v>
      </c>
    </row>
    <row r="152" spans="1:9" s="22" customFormat="1" ht="42" customHeight="1" x14ac:dyDescent="0.35">
      <c r="A152" s="23">
        <v>167</v>
      </c>
      <c r="B152" s="15">
        <v>2932</v>
      </c>
      <c r="C152" s="24" t="s">
        <v>433</v>
      </c>
      <c r="D152" s="11">
        <v>45498</v>
      </c>
      <c r="E152" s="24" t="s">
        <v>434</v>
      </c>
      <c r="F152" s="11" t="s">
        <v>435</v>
      </c>
      <c r="G152" s="46">
        <v>3075.7</v>
      </c>
      <c r="H152" s="26" t="s">
        <v>136</v>
      </c>
      <c r="I152" s="27" t="s">
        <v>11</v>
      </c>
    </row>
    <row r="153" spans="1:9" s="22" customFormat="1" ht="24" x14ac:dyDescent="0.35">
      <c r="A153" s="23">
        <v>243</v>
      </c>
      <c r="B153" s="15">
        <v>3702</v>
      </c>
      <c r="C153" s="24" t="s">
        <v>436</v>
      </c>
      <c r="D153" s="11">
        <v>45695</v>
      </c>
      <c r="E153" s="24" t="s">
        <v>437</v>
      </c>
      <c r="F153" s="11" t="s">
        <v>438</v>
      </c>
      <c r="G153" s="46">
        <v>3000</v>
      </c>
      <c r="H153" s="26" t="s">
        <v>180</v>
      </c>
      <c r="I153" s="27" t="s">
        <v>11</v>
      </c>
    </row>
    <row r="154" spans="1:9" s="22" customFormat="1" ht="24" x14ac:dyDescent="0.35">
      <c r="A154" s="23">
        <v>350</v>
      </c>
      <c r="B154" s="15">
        <v>4446</v>
      </c>
      <c r="C154" s="12" t="s">
        <v>439</v>
      </c>
      <c r="D154" s="11">
        <v>45797</v>
      </c>
      <c r="E154" s="12" t="s">
        <v>364</v>
      </c>
      <c r="F154" s="24" t="s">
        <v>220</v>
      </c>
      <c r="G154" s="46">
        <v>3000</v>
      </c>
      <c r="H154" s="14" t="s">
        <v>53</v>
      </c>
      <c r="I154" s="27" t="s">
        <v>11</v>
      </c>
    </row>
    <row r="155" spans="1:9" s="22" customFormat="1" ht="24" x14ac:dyDescent="0.35">
      <c r="A155" s="23">
        <v>187</v>
      </c>
      <c r="B155" s="15">
        <v>3314</v>
      </c>
      <c r="C155" s="24" t="s">
        <v>440</v>
      </c>
      <c r="D155" s="11">
        <v>45589</v>
      </c>
      <c r="E155" s="24" t="s">
        <v>441</v>
      </c>
      <c r="F155" s="24" t="s">
        <v>442</v>
      </c>
      <c r="G155" s="46">
        <v>2800</v>
      </c>
      <c r="H155" s="26" t="s">
        <v>28</v>
      </c>
      <c r="I155" s="27" t="s">
        <v>11</v>
      </c>
    </row>
    <row r="156" spans="1:9" s="22" customFormat="1" ht="24" x14ac:dyDescent="0.35">
      <c r="A156" s="23">
        <v>358</v>
      </c>
      <c r="B156" s="15">
        <v>4468</v>
      </c>
      <c r="C156" s="12" t="s">
        <v>443</v>
      </c>
      <c r="D156" s="11">
        <v>45807</v>
      </c>
      <c r="E156" s="12" t="s">
        <v>444</v>
      </c>
      <c r="F156" s="24" t="s">
        <v>445</v>
      </c>
      <c r="G156" s="46">
        <v>2728.08</v>
      </c>
      <c r="H156" s="14" t="s">
        <v>15</v>
      </c>
      <c r="I156" s="27" t="s">
        <v>11</v>
      </c>
    </row>
    <row r="157" spans="1:9" s="38" customFormat="1" ht="24" x14ac:dyDescent="0.35">
      <c r="A157" s="23">
        <v>171</v>
      </c>
      <c r="B157" s="24">
        <v>3065</v>
      </c>
      <c r="C157" s="24" t="s">
        <v>446</v>
      </c>
      <c r="D157" s="11">
        <v>45536</v>
      </c>
      <c r="E157" s="24" t="s">
        <v>447</v>
      </c>
      <c r="F157" s="24" t="s">
        <v>448</v>
      </c>
      <c r="G157" s="46">
        <v>2690</v>
      </c>
      <c r="H157" s="26" t="s">
        <v>28</v>
      </c>
      <c r="I157" s="27" t="s">
        <v>11</v>
      </c>
    </row>
    <row r="158" spans="1:9" s="22" customFormat="1" ht="24" x14ac:dyDescent="0.3">
      <c r="A158" s="23">
        <v>153</v>
      </c>
      <c r="B158" s="15">
        <v>2853</v>
      </c>
      <c r="C158" s="24" t="s">
        <v>449</v>
      </c>
      <c r="D158" s="11">
        <v>45499</v>
      </c>
      <c r="E158" s="24" t="s">
        <v>450</v>
      </c>
      <c r="F158" s="37" t="s">
        <v>451</v>
      </c>
      <c r="G158" s="46">
        <v>2502.5</v>
      </c>
      <c r="H158" s="26" t="s">
        <v>452</v>
      </c>
      <c r="I158" s="27" t="s">
        <v>24</v>
      </c>
    </row>
    <row r="159" spans="1:9" s="22" customFormat="1" ht="24" x14ac:dyDescent="0.35">
      <c r="A159" s="23">
        <v>192</v>
      </c>
      <c r="B159" s="15">
        <v>3463</v>
      </c>
      <c r="C159" s="12" t="s">
        <v>453</v>
      </c>
      <c r="D159" s="11">
        <v>45604</v>
      </c>
      <c r="E159" s="12" t="s">
        <v>454</v>
      </c>
      <c r="F159" s="13" t="s">
        <v>455</v>
      </c>
      <c r="G159" s="46">
        <v>2500</v>
      </c>
      <c r="H159" s="14" t="s">
        <v>53</v>
      </c>
      <c r="I159" s="27" t="s">
        <v>11</v>
      </c>
    </row>
    <row r="160" spans="1:9" s="38" customFormat="1" ht="24" x14ac:dyDescent="0.35">
      <c r="A160" s="23">
        <v>246</v>
      </c>
      <c r="B160" s="29">
        <v>3733</v>
      </c>
      <c r="C160" s="12" t="s">
        <v>456</v>
      </c>
      <c r="D160" s="11">
        <v>45684</v>
      </c>
      <c r="E160" s="12" t="s">
        <v>457</v>
      </c>
      <c r="F160" s="12" t="s">
        <v>458</v>
      </c>
      <c r="G160" s="46">
        <v>2500</v>
      </c>
      <c r="H160" s="14" t="s">
        <v>53</v>
      </c>
      <c r="I160" s="27" t="s">
        <v>11</v>
      </c>
    </row>
    <row r="161" spans="1:9" s="22" customFormat="1" ht="36" customHeight="1" x14ac:dyDescent="0.35">
      <c r="A161" s="23">
        <v>363</v>
      </c>
      <c r="B161" s="15">
        <v>4473</v>
      </c>
      <c r="C161" s="12" t="s">
        <v>459</v>
      </c>
      <c r="D161" s="11">
        <v>45807</v>
      </c>
      <c r="E161" s="12" t="s">
        <v>460</v>
      </c>
      <c r="F161" s="24" t="s">
        <v>461</v>
      </c>
      <c r="G161" s="46">
        <v>2500</v>
      </c>
      <c r="H161" s="14" t="s">
        <v>53</v>
      </c>
      <c r="I161" s="27" t="s">
        <v>11</v>
      </c>
    </row>
    <row r="162" spans="1:9" s="22" customFormat="1" ht="24" x14ac:dyDescent="0.35">
      <c r="A162" s="23">
        <v>321</v>
      </c>
      <c r="B162" s="15">
        <v>4334</v>
      </c>
      <c r="C162" s="12" t="s">
        <v>462</v>
      </c>
      <c r="D162" s="11">
        <v>45771</v>
      </c>
      <c r="E162" s="12" t="s">
        <v>463</v>
      </c>
      <c r="F162" s="11" t="s">
        <v>464</v>
      </c>
      <c r="G162" s="46">
        <v>2424.96</v>
      </c>
      <c r="H162" s="26" t="s">
        <v>53</v>
      </c>
      <c r="I162" s="27" t="s">
        <v>11</v>
      </c>
    </row>
    <row r="163" spans="1:9" s="22" customFormat="1" ht="24" x14ac:dyDescent="0.35">
      <c r="A163" s="23">
        <v>307</v>
      </c>
      <c r="B163" s="15">
        <v>4243</v>
      </c>
      <c r="C163" s="24" t="s">
        <v>465</v>
      </c>
      <c r="D163" s="11">
        <v>45756</v>
      </c>
      <c r="E163" s="24" t="s">
        <v>466</v>
      </c>
      <c r="F163" s="11" t="s">
        <v>467</v>
      </c>
      <c r="G163" s="46">
        <v>2400</v>
      </c>
      <c r="H163" s="26" t="s">
        <v>468</v>
      </c>
      <c r="I163" s="27" t="s">
        <v>11</v>
      </c>
    </row>
    <row r="164" spans="1:9" s="22" customFormat="1" ht="24" x14ac:dyDescent="0.35">
      <c r="A164" s="23">
        <v>343</v>
      </c>
      <c r="B164" s="15">
        <v>4427</v>
      </c>
      <c r="C164" s="24" t="s">
        <v>465</v>
      </c>
      <c r="D164" s="11">
        <v>45793</v>
      </c>
      <c r="E164" s="24" t="s">
        <v>469</v>
      </c>
      <c r="F164" s="11" t="s">
        <v>470</v>
      </c>
      <c r="G164" s="46">
        <v>2400</v>
      </c>
      <c r="H164" s="26" t="s">
        <v>53</v>
      </c>
      <c r="I164" s="27" t="s">
        <v>11</v>
      </c>
    </row>
    <row r="165" spans="1:9" s="22" customFormat="1" ht="24" x14ac:dyDescent="0.35">
      <c r="A165" s="23">
        <v>318</v>
      </c>
      <c r="B165" s="15">
        <v>4317</v>
      </c>
      <c r="C165" s="12" t="s">
        <v>471</v>
      </c>
      <c r="D165" s="11">
        <v>45775</v>
      </c>
      <c r="E165" s="12" t="s">
        <v>472</v>
      </c>
      <c r="F165" s="11" t="s">
        <v>473</v>
      </c>
      <c r="G165" s="46">
        <v>2333.33</v>
      </c>
      <c r="H165" s="26" t="s">
        <v>15</v>
      </c>
      <c r="I165" s="27" t="s">
        <v>11</v>
      </c>
    </row>
    <row r="166" spans="1:9" s="22" customFormat="1" ht="24" x14ac:dyDescent="0.35">
      <c r="A166" s="23">
        <v>188</v>
      </c>
      <c r="B166" s="15">
        <v>3337</v>
      </c>
      <c r="C166" s="24" t="s">
        <v>474</v>
      </c>
      <c r="D166" s="11">
        <v>45586</v>
      </c>
      <c r="E166" s="24" t="s">
        <v>475</v>
      </c>
      <c r="F166" s="11" t="s">
        <v>372</v>
      </c>
      <c r="G166" s="46">
        <v>2280</v>
      </c>
      <c r="H166" s="26" t="s">
        <v>452</v>
      </c>
      <c r="I166" s="27" t="s">
        <v>11</v>
      </c>
    </row>
    <row r="167" spans="1:9" s="22" customFormat="1" ht="36" customHeight="1" x14ac:dyDescent="0.35">
      <c r="A167" s="23">
        <v>78</v>
      </c>
      <c r="B167" s="15">
        <v>1505</v>
      </c>
      <c r="C167" s="24" t="s">
        <v>476</v>
      </c>
      <c r="D167" s="11">
        <v>45219</v>
      </c>
      <c r="E167" s="24" t="s">
        <v>477</v>
      </c>
      <c r="F167" s="11" t="s">
        <v>478</v>
      </c>
      <c r="G167" s="46">
        <v>2232</v>
      </c>
      <c r="H167" s="26" t="s">
        <v>180</v>
      </c>
      <c r="I167" s="25" t="s">
        <v>24</v>
      </c>
    </row>
    <row r="168" spans="1:9" s="22" customFormat="1" ht="24" x14ac:dyDescent="0.35">
      <c r="A168" s="23">
        <v>220</v>
      </c>
      <c r="B168" s="15">
        <v>3663</v>
      </c>
      <c r="C168" s="24" t="s">
        <v>479</v>
      </c>
      <c r="D168" s="11">
        <v>45477</v>
      </c>
      <c r="E168" s="12" t="s">
        <v>480</v>
      </c>
      <c r="F168" s="13" t="s">
        <v>481</v>
      </c>
      <c r="G168" s="46">
        <v>2200</v>
      </c>
      <c r="H168" s="14" t="s">
        <v>19</v>
      </c>
      <c r="I168" s="27" t="s">
        <v>11</v>
      </c>
    </row>
    <row r="169" spans="1:9" s="22" customFormat="1" ht="24" x14ac:dyDescent="0.35">
      <c r="A169" s="23">
        <v>274</v>
      </c>
      <c r="B169" s="15">
        <v>3868</v>
      </c>
      <c r="C169" s="24" t="s">
        <v>465</v>
      </c>
      <c r="D169" s="11">
        <v>45721</v>
      </c>
      <c r="E169" s="24" t="s">
        <v>482</v>
      </c>
      <c r="F169" s="11" t="s">
        <v>483</v>
      </c>
      <c r="G169" s="46">
        <v>2200</v>
      </c>
      <c r="H169" s="26" t="s">
        <v>468</v>
      </c>
      <c r="I169" s="27" t="s">
        <v>11</v>
      </c>
    </row>
    <row r="170" spans="1:9" s="22" customFormat="1" ht="24" x14ac:dyDescent="0.35">
      <c r="A170" s="23">
        <v>11</v>
      </c>
      <c r="B170" s="15">
        <v>7247</v>
      </c>
      <c r="C170" s="24" t="s">
        <v>153</v>
      </c>
      <c r="D170" s="11">
        <v>44197</v>
      </c>
      <c r="E170" s="24" t="s">
        <v>484</v>
      </c>
      <c r="F170" s="11" t="s">
        <v>141</v>
      </c>
      <c r="G170" s="46">
        <v>2135.92</v>
      </c>
      <c r="H170" s="26" t="s">
        <v>23</v>
      </c>
      <c r="I170" s="27" t="s">
        <v>11</v>
      </c>
    </row>
    <row r="171" spans="1:9" s="22" customFormat="1" ht="24" x14ac:dyDescent="0.35">
      <c r="A171" s="23">
        <v>198</v>
      </c>
      <c r="B171" s="15">
        <v>3502</v>
      </c>
      <c r="C171" s="24" t="s">
        <v>485</v>
      </c>
      <c r="D171" s="11">
        <v>45639</v>
      </c>
      <c r="E171" s="24" t="s">
        <v>486</v>
      </c>
      <c r="F171" s="11" t="s">
        <v>487</v>
      </c>
      <c r="G171" s="46">
        <v>2030</v>
      </c>
      <c r="H171" s="26" t="s">
        <v>28</v>
      </c>
      <c r="I171" s="27" t="s">
        <v>11</v>
      </c>
    </row>
    <row r="172" spans="1:9" s="22" customFormat="1" ht="24" x14ac:dyDescent="0.35">
      <c r="A172" s="23">
        <v>113</v>
      </c>
      <c r="B172" s="15">
        <v>1939</v>
      </c>
      <c r="C172" s="24" t="s">
        <v>488</v>
      </c>
      <c r="D172" s="11">
        <v>45345</v>
      </c>
      <c r="E172" s="24" t="s">
        <v>489</v>
      </c>
      <c r="F172" s="11" t="s">
        <v>490</v>
      </c>
      <c r="G172" s="46">
        <v>2004</v>
      </c>
      <c r="H172" s="26" t="s">
        <v>23</v>
      </c>
      <c r="I172" s="27" t="s">
        <v>11</v>
      </c>
    </row>
    <row r="173" spans="1:9" s="22" customFormat="1" ht="24" x14ac:dyDescent="0.35">
      <c r="A173" s="23">
        <v>140</v>
      </c>
      <c r="B173" s="24">
        <v>2769</v>
      </c>
      <c r="C173" s="12" t="s">
        <v>491</v>
      </c>
      <c r="D173" s="11">
        <v>45483</v>
      </c>
      <c r="E173" s="12" t="s">
        <v>492</v>
      </c>
      <c r="F173" s="13" t="s">
        <v>493</v>
      </c>
      <c r="G173" s="46">
        <v>2000</v>
      </c>
      <c r="H173" s="14" t="s">
        <v>53</v>
      </c>
      <c r="I173" s="27" t="s">
        <v>11</v>
      </c>
    </row>
    <row r="174" spans="1:9" s="22" customFormat="1" ht="24" x14ac:dyDescent="0.35">
      <c r="A174" s="23">
        <v>219</v>
      </c>
      <c r="B174" s="15">
        <v>3644</v>
      </c>
      <c r="C174" s="24" t="s">
        <v>494</v>
      </c>
      <c r="D174" s="11">
        <v>45670</v>
      </c>
      <c r="E174" s="24" t="s">
        <v>495</v>
      </c>
      <c r="F174" s="24" t="s">
        <v>458</v>
      </c>
      <c r="G174" s="46">
        <v>2000</v>
      </c>
      <c r="H174" s="26" t="s">
        <v>53</v>
      </c>
      <c r="I174" s="27" t="s">
        <v>11</v>
      </c>
    </row>
    <row r="175" spans="1:9" s="22" customFormat="1" ht="24" x14ac:dyDescent="0.35">
      <c r="A175" s="23">
        <v>241</v>
      </c>
      <c r="B175" s="15">
        <v>3700</v>
      </c>
      <c r="C175" s="24" t="s">
        <v>496</v>
      </c>
      <c r="D175" s="11">
        <v>45701</v>
      </c>
      <c r="E175" s="24" t="s">
        <v>497</v>
      </c>
      <c r="F175" s="11" t="s">
        <v>498</v>
      </c>
      <c r="G175" s="46">
        <v>2000</v>
      </c>
      <c r="H175" s="26" t="s">
        <v>180</v>
      </c>
      <c r="I175" s="27" t="s">
        <v>11</v>
      </c>
    </row>
    <row r="176" spans="1:9" s="22" customFormat="1" ht="24" x14ac:dyDescent="0.35">
      <c r="A176" s="23">
        <v>242</v>
      </c>
      <c r="B176" s="15">
        <v>3701</v>
      </c>
      <c r="C176" s="24" t="s">
        <v>499</v>
      </c>
      <c r="D176" s="11">
        <v>45678</v>
      </c>
      <c r="E176" s="24" t="s">
        <v>497</v>
      </c>
      <c r="F176" s="11" t="s">
        <v>500</v>
      </c>
      <c r="G176" s="46">
        <v>2000</v>
      </c>
      <c r="H176" s="26" t="s">
        <v>180</v>
      </c>
      <c r="I176" s="27" t="s">
        <v>11</v>
      </c>
    </row>
    <row r="177" spans="1:9" s="22" customFormat="1" ht="24" x14ac:dyDescent="0.35">
      <c r="A177" s="23">
        <v>264</v>
      </c>
      <c r="B177" s="15">
        <v>3834</v>
      </c>
      <c r="C177" s="24" t="s">
        <v>501</v>
      </c>
      <c r="D177" s="11">
        <v>45726</v>
      </c>
      <c r="E177" s="24" t="s">
        <v>502</v>
      </c>
      <c r="F177" s="11" t="s">
        <v>503</v>
      </c>
      <c r="G177" s="46">
        <v>2000</v>
      </c>
      <c r="H177" s="26" t="s">
        <v>53</v>
      </c>
      <c r="I177" s="27" t="s">
        <v>11</v>
      </c>
    </row>
    <row r="178" spans="1:9" s="22" customFormat="1" ht="24" x14ac:dyDescent="0.35">
      <c r="A178" s="23">
        <v>285</v>
      </c>
      <c r="B178" s="24">
        <v>4004</v>
      </c>
      <c r="C178" s="24" t="s">
        <v>504</v>
      </c>
      <c r="D178" s="11">
        <v>45734</v>
      </c>
      <c r="E178" s="24" t="s">
        <v>505</v>
      </c>
      <c r="F178" s="11" t="s">
        <v>506</v>
      </c>
      <c r="G178" s="46">
        <v>2000</v>
      </c>
      <c r="H178" s="26" t="s">
        <v>314</v>
      </c>
      <c r="I178" s="27" t="s">
        <v>11</v>
      </c>
    </row>
    <row r="179" spans="1:9" s="22" customFormat="1" ht="24" x14ac:dyDescent="0.35">
      <c r="A179" s="23">
        <v>289</v>
      </c>
      <c r="B179" s="15">
        <v>4085</v>
      </c>
      <c r="C179" s="24" t="s">
        <v>507</v>
      </c>
      <c r="D179" s="11">
        <v>45740</v>
      </c>
      <c r="E179" s="24" t="s">
        <v>508</v>
      </c>
      <c r="F179" s="11" t="s">
        <v>509</v>
      </c>
      <c r="G179" s="46">
        <v>2000</v>
      </c>
      <c r="H179" s="26" t="s">
        <v>53</v>
      </c>
      <c r="I179" s="27" t="s">
        <v>11</v>
      </c>
    </row>
    <row r="180" spans="1:9" s="22" customFormat="1" ht="24" x14ac:dyDescent="0.35">
      <c r="A180" s="23">
        <v>301</v>
      </c>
      <c r="B180" s="15">
        <v>4194</v>
      </c>
      <c r="C180" s="24" t="s">
        <v>510</v>
      </c>
      <c r="D180" s="11">
        <v>45744</v>
      </c>
      <c r="E180" s="24" t="s">
        <v>511</v>
      </c>
      <c r="F180" s="11" t="s">
        <v>512</v>
      </c>
      <c r="G180" s="46">
        <v>2000</v>
      </c>
      <c r="H180" s="26" t="s">
        <v>53</v>
      </c>
      <c r="I180" s="27" t="s">
        <v>11</v>
      </c>
    </row>
    <row r="181" spans="1:9" s="22" customFormat="1" ht="24" x14ac:dyDescent="0.35">
      <c r="A181" s="23">
        <v>319</v>
      </c>
      <c r="B181" s="15">
        <v>4327</v>
      </c>
      <c r="C181" s="12" t="s">
        <v>513</v>
      </c>
      <c r="D181" s="11">
        <v>45772</v>
      </c>
      <c r="E181" s="12" t="s">
        <v>514</v>
      </c>
      <c r="F181" s="11" t="s">
        <v>515</v>
      </c>
      <c r="G181" s="46">
        <v>2000</v>
      </c>
      <c r="H181" s="26" t="s">
        <v>53</v>
      </c>
      <c r="I181" s="39" t="s">
        <v>201</v>
      </c>
    </row>
    <row r="182" spans="1:9" s="22" customFormat="1" ht="24" x14ac:dyDescent="0.35">
      <c r="A182" s="23">
        <v>351</v>
      </c>
      <c r="B182" s="15">
        <v>4452</v>
      </c>
      <c r="C182" s="12" t="s">
        <v>516</v>
      </c>
      <c r="D182" s="11">
        <v>45804</v>
      </c>
      <c r="E182" s="12" t="s">
        <v>517</v>
      </c>
      <c r="F182" s="24" t="s">
        <v>518</v>
      </c>
      <c r="G182" s="46">
        <v>2000</v>
      </c>
      <c r="H182" s="14" t="s">
        <v>53</v>
      </c>
      <c r="I182" s="27" t="s">
        <v>11</v>
      </c>
    </row>
    <row r="183" spans="1:9" s="22" customFormat="1" ht="24" x14ac:dyDescent="0.35">
      <c r="A183" s="23">
        <v>368</v>
      </c>
      <c r="B183" s="15">
        <v>4496</v>
      </c>
      <c r="C183" s="12" t="s">
        <v>273</v>
      </c>
      <c r="D183" s="11">
        <v>45806</v>
      </c>
      <c r="E183" s="12" t="s">
        <v>519</v>
      </c>
      <c r="F183" s="24" t="s">
        <v>520</v>
      </c>
      <c r="G183" s="46">
        <v>2000</v>
      </c>
      <c r="H183" s="14" t="s">
        <v>53</v>
      </c>
      <c r="I183" s="27" t="s">
        <v>11</v>
      </c>
    </row>
    <row r="184" spans="1:9" s="22" customFormat="1" ht="24" x14ac:dyDescent="0.35">
      <c r="A184" s="23">
        <v>196</v>
      </c>
      <c r="B184" s="15">
        <v>3500</v>
      </c>
      <c r="C184" s="24" t="s">
        <v>521</v>
      </c>
      <c r="D184" s="11">
        <v>45639</v>
      </c>
      <c r="E184" s="24" t="s">
        <v>486</v>
      </c>
      <c r="F184" s="11" t="s">
        <v>487</v>
      </c>
      <c r="G184" s="46">
        <v>1925</v>
      </c>
      <c r="H184" s="26" t="s">
        <v>28</v>
      </c>
      <c r="I184" s="27" t="s">
        <v>11</v>
      </c>
    </row>
    <row r="185" spans="1:9" s="22" customFormat="1" ht="24" x14ac:dyDescent="0.35">
      <c r="A185" s="23">
        <v>30</v>
      </c>
      <c r="B185" s="15">
        <v>7851</v>
      </c>
      <c r="C185" s="24" t="s">
        <v>522</v>
      </c>
      <c r="D185" s="11">
        <v>44711</v>
      </c>
      <c r="E185" s="24" t="s">
        <v>523</v>
      </c>
      <c r="F185" s="11" t="s">
        <v>524</v>
      </c>
      <c r="G185" s="46">
        <v>1922.23</v>
      </c>
      <c r="H185" s="26" t="s">
        <v>23</v>
      </c>
      <c r="I185" s="28" t="s">
        <v>24</v>
      </c>
    </row>
    <row r="186" spans="1:9" s="22" customFormat="1" ht="24" x14ac:dyDescent="0.35">
      <c r="A186" s="23">
        <v>71</v>
      </c>
      <c r="B186" s="15">
        <v>1391</v>
      </c>
      <c r="C186" s="24" t="s">
        <v>525</v>
      </c>
      <c r="D186" s="11">
        <v>45198</v>
      </c>
      <c r="E186" s="24" t="s">
        <v>526</v>
      </c>
      <c r="F186" s="11" t="s">
        <v>527</v>
      </c>
      <c r="G186" s="46">
        <v>1750</v>
      </c>
      <c r="H186" s="26" t="s">
        <v>23</v>
      </c>
      <c r="I186" s="27" t="s">
        <v>11</v>
      </c>
    </row>
    <row r="187" spans="1:9" s="22" customFormat="1" ht="24" x14ac:dyDescent="0.35">
      <c r="A187" s="23">
        <v>65</v>
      </c>
      <c r="B187" s="15">
        <v>1232</v>
      </c>
      <c r="C187" s="24" t="s">
        <v>528</v>
      </c>
      <c r="D187" s="11">
        <v>45181</v>
      </c>
      <c r="E187" s="24" t="s">
        <v>529</v>
      </c>
      <c r="F187" s="11" t="s">
        <v>530</v>
      </c>
      <c r="G187" s="46">
        <v>1745.33</v>
      </c>
      <c r="H187" s="26" t="s">
        <v>23</v>
      </c>
      <c r="I187" s="27" t="s">
        <v>11</v>
      </c>
    </row>
    <row r="188" spans="1:9" s="22" customFormat="1" ht="24" x14ac:dyDescent="0.35">
      <c r="A188" s="23">
        <v>57</v>
      </c>
      <c r="B188" s="15">
        <v>13</v>
      </c>
      <c r="C188" s="24" t="s">
        <v>531</v>
      </c>
      <c r="D188" s="11">
        <v>45089</v>
      </c>
      <c r="E188" s="24" t="s">
        <v>532</v>
      </c>
      <c r="F188" s="11" t="s">
        <v>533</v>
      </c>
      <c r="G188" s="46">
        <v>1640</v>
      </c>
      <c r="H188" s="26" t="s">
        <v>172</v>
      </c>
      <c r="I188" s="27" t="s">
        <v>11</v>
      </c>
    </row>
    <row r="189" spans="1:9" s="22" customFormat="1" ht="24" x14ac:dyDescent="0.35">
      <c r="A189" s="23">
        <v>310</v>
      </c>
      <c r="B189" s="15" t="s">
        <v>534</v>
      </c>
      <c r="C189" s="24" t="s">
        <v>535</v>
      </c>
      <c r="D189" s="11">
        <v>45754</v>
      </c>
      <c r="E189" s="24" t="s">
        <v>283</v>
      </c>
      <c r="F189" s="11" t="s">
        <v>536</v>
      </c>
      <c r="G189" s="46">
        <v>1629</v>
      </c>
      <c r="H189" s="26" t="s">
        <v>421</v>
      </c>
      <c r="I189" s="27" t="s">
        <v>11</v>
      </c>
    </row>
    <row r="190" spans="1:9" s="22" customFormat="1" ht="36.75" customHeight="1" x14ac:dyDescent="0.35">
      <c r="A190" s="23">
        <v>108</v>
      </c>
      <c r="B190" s="15">
        <v>1888</v>
      </c>
      <c r="C190" s="24" t="s">
        <v>537</v>
      </c>
      <c r="D190" s="11">
        <v>45359</v>
      </c>
      <c r="E190" s="24" t="s">
        <v>538</v>
      </c>
      <c r="F190" s="11" t="s">
        <v>539</v>
      </c>
      <c r="G190" s="46">
        <v>1591.31</v>
      </c>
      <c r="H190" s="26" t="s">
        <v>421</v>
      </c>
      <c r="I190" s="27" t="s">
        <v>11</v>
      </c>
    </row>
    <row r="191" spans="1:9" s="22" customFormat="1" ht="36.75" customHeight="1" x14ac:dyDescent="0.35">
      <c r="A191" s="23">
        <v>217</v>
      </c>
      <c r="B191" s="15">
        <v>3642</v>
      </c>
      <c r="C191" s="24" t="s">
        <v>540</v>
      </c>
      <c r="D191" s="11">
        <v>45674</v>
      </c>
      <c r="E191" s="24" t="s">
        <v>495</v>
      </c>
      <c r="F191" s="24" t="s">
        <v>458</v>
      </c>
      <c r="G191" s="46">
        <v>1500</v>
      </c>
      <c r="H191" s="26" t="s">
        <v>53</v>
      </c>
      <c r="I191" s="27" t="s">
        <v>11</v>
      </c>
    </row>
    <row r="192" spans="1:9" s="22" customFormat="1" ht="36.75" customHeight="1" x14ac:dyDescent="0.35">
      <c r="A192" s="23">
        <v>218</v>
      </c>
      <c r="B192" s="15">
        <v>3643</v>
      </c>
      <c r="C192" s="24" t="s">
        <v>541</v>
      </c>
      <c r="D192" s="11">
        <v>45670</v>
      </c>
      <c r="E192" s="24" t="s">
        <v>495</v>
      </c>
      <c r="F192" s="24" t="s">
        <v>458</v>
      </c>
      <c r="G192" s="46">
        <v>1500</v>
      </c>
      <c r="H192" s="26" t="s">
        <v>53</v>
      </c>
      <c r="I192" s="27" t="s">
        <v>11</v>
      </c>
    </row>
    <row r="193" spans="1:9" s="22" customFormat="1" ht="36.75" customHeight="1" x14ac:dyDescent="0.35">
      <c r="A193" s="23">
        <v>222</v>
      </c>
      <c r="B193" s="15">
        <v>1358</v>
      </c>
      <c r="C193" s="24" t="s">
        <v>542</v>
      </c>
      <c r="D193" s="11">
        <v>44974</v>
      </c>
      <c r="E193" s="24" t="s">
        <v>543</v>
      </c>
      <c r="F193" s="11" t="s">
        <v>544</v>
      </c>
      <c r="G193" s="46">
        <v>1500</v>
      </c>
      <c r="H193" s="26" t="s">
        <v>545</v>
      </c>
      <c r="I193" s="25" t="s">
        <v>201</v>
      </c>
    </row>
    <row r="194" spans="1:9" s="22" customFormat="1" ht="36.75" customHeight="1" x14ac:dyDescent="0.35">
      <c r="A194" s="23">
        <v>150</v>
      </c>
      <c r="B194" s="15">
        <v>2850</v>
      </c>
      <c r="C194" s="24" t="s">
        <v>546</v>
      </c>
      <c r="D194" s="11">
        <v>45511</v>
      </c>
      <c r="E194" s="24" t="s">
        <v>547</v>
      </c>
      <c r="F194" s="11" t="s">
        <v>548</v>
      </c>
      <c r="G194" s="46">
        <v>1440</v>
      </c>
      <c r="H194" s="26" t="s">
        <v>421</v>
      </c>
      <c r="I194" s="27" t="s">
        <v>11</v>
      </c>
    </row>
    <row r="195" spans="1:9" s="22" customFormat="1" ht="36.75" customHeight="1" x14ac:dyDescent="0.35">
      <c r="A195" s="23">
        <v>371</v>
      </c>
      <c r="B195" s="15">
        <v>4504</v>
      </c>
      <c r="C195" s="12" t="s">
        <v>549</v>
      </c>
      <c r="D195" s="11">
        <v>45806</v>
      </c>
      <c r="E195" s="12" t="s">
        <v>550</v>
      </c>
      <c r="F195" s="11" t="s">
        <v>551</v>
      </c>
      <c r="G195" s="46">
        <v>1440</v>
      </c>
      <c r="H195" s="26" t="s">
        <v>53</v>
      </c>
      <c r="I195" s="27" t="s">
        <v>11</v>
      </c>
    </row>
    <row r="196" spans="1:9" s="22" customFormat="1" ht="36.75" customHeight="1" x14ac:dyDescent="0.35">
      <c r="A196" s="23">
        <v>40</v>
      </c>
      <c r="B196" s="15">
        <v>8135</v>
      </c>
      <c r="C196" s="24" t="s">
        <v>552</v>
      </c>
      <c r="D196" s="11">
        <v>44897</v>
      </c>
      <c r="E196" s="24" t="s">
        <v>553</v>
      </c>
      <c r="F196" s="11" t="s">
        <v>554</v>
      </c>
      <c r="G196" s="46">
        <v>1374</v>
      </c>
      <c r="H196" s="26" t="s">
        <v>60</v>
      </c>
      <c r="I196" s="27" t="s">
        <v>11</v>
      </c>
    </row>
    <row r="197" spans="1:9" s="22" customFormat="1" ht="36.75" customHeight="1" x14ac:dyDescent="0.35">
      <c r="A197" s="23">
        <v>139</v>
      </c>
      <c r="B197" s="15">
        <v>2740</v>
      </c>
      <c r="C197" s="24" t="s">
        <v>555</v>
      </c>
      <c r="D197" s="11">
        <v>45483</v>
      </c>
      <c r="E197" s="24" t="s">
        <v>556</v>
      </c>
      <c r="F197" s="11" t="s">
        <v>557</v>
      </c>
      <c r="G197" s="46">
        <v>1261.68</v>
      </c>
      <c r="H197" s="26" t="s">
        <v>75</v>
      </c>
      <c r="I197" s="27" t="s">
        <v>11</v>
      </c>
    </row>
    <row r="198" spans="1:9" s="22" customFormat="1" ht="36.75" customHeight="1" x14ac:dyDescent="0.3">
      <c r="A198" s="23">
        <v>154</v>
      </c>
      <c r="B198" s="15">
        <v>2854</v>
      </c>
      <c r="C198" s="24" t="s">
        <v>558</v>
      </c>
      <c r="D198" s="11">
        <v>45503</v>
      </c>
      <c r="E198" s="24" t="s">
        <v>450</v>
      </c>
      <c r="F198" s="37" t="s">
        <v>451</v>
      </c>
      <c r="G198" s="46">
        <v>1250</v>
      </c>
      <c r="H198" s="26" t="s">
        <v>452</v>
      </c>
      <c r="I198" s="27" t="s">
        <v>24</v>
      </c>
    </row>
    <row r="199" spans="1:9" s="22" customFormat="1" ht="24" x14ac:dyDescent="0.35">
      <c r="A199" s="23">
        <v>141</v>
      </c>
      <c r="B199" s="24">
        <v>2770</v>
      </c>
      <c r="C199" s="24" t="s">
        <v>559</v>
      </c>
      <c r="D199" s="11">
        <v>45470</v>
      </c>
      <c r="E199" s="24" t="s">
        <v>560</v>
      </c>
      <c r="F199" s="13" t="s">
        <v>561</v>
      </c>
      <c r="G199" s="46">
        <v>1220</v>
      </c>
      <c r="H199" s="14" t="s">
        <v>334</v>
      </c>
      <c r="I199" s="27" t="s">
        <v>11</v>
      </c>
    </row>
    <row r="200" spans="1:9" s="22" customFormat="1" ht="24" x14ac:dyDescent="0.35">
      <c r="A200" s="23">
        <v>5</v>
      </c>
      <c r="B200" s="15">
        <v>7768</v>
      </c>
      <c r="C200" s="12" t="s">
        <v>562</v>
      </c>
      <c r="D200" s="11">
        <v>45447</v>
      </c>
      <c r="E200" s="12" t="s">
        <v>563</v>
      </c>
      <c r="F200" s="13" t="s">
        <v>564</v>
      </c>
      <c r="G200" s="46">
        <v>1202.96</v>
      </c>
      <c r="H200" s="14" t="s">
        <v>23</v>
      </c>
      <c r="I200" s="27" t="s">
        <v>24</v>
      </c>
    </row>
    <row r="201" spans="1:9" s="22" customFormat="1" ht="24" x14ac:dyDescent="0.35">
      <c r="A201" s="23">
        <v>126</v>
      </c>
      <c r="B201" s="15">
        <v>2535</v>
      </c>
      <c r="C201" s="24" t="s">
        <v>565</v>
      </c>
      <c r="D201" s="11">
        <v>45450</v>
      </c>
      <c r="E201" s="24" t="s">
        <v>566</v>
      </c>
      <c r="F201" s="11" t="s">
        <v>567</v>
      </c>
      <c r="G201" s="46">
        <v>1200</v>
      </c>
      <c r="H201" s="26" t="s">
        <v>421</v>
      </c>
      <c r="I201" s="27" t="s">
        <v>11</v>
      </c>
    </row>
    <row r="202" spans="1:9" s="22" customFormat="1" ht="24" x14ac:dyDescent="0.35">
      <c r="A202" s="23">
        <v>148</v>
      </c>
      <c r="B202" s="15">
        <v>2848</v>
      </c>
      <c r="C202" s="24" t="s">
        <v>568</v>
      </c>
      <c r="D202" s="11">
        <v>45510</v>
      </c>
      <c r="E202" s="24" t="s">
        <v>547</v>
      </c>
      <c r="F202" s="11" t="s">
        <v>569</v>
      </c>
      <c r="G202" s="46">
        <v>1081</v>
      </c>
      <c r="H202" s="26" t="s">
        <v>421</v>
      </c>
      <c r="I202" s="27" t="s">
        <v>11</v>
      </c>
    </row>
    <row r="203" spans="1:9" s="22" customFormat="1" ht="24" x14ac:dyDescent="0.35">
      <c r="A203" s="23">
        <v>250</v>
      </c>
      <c r="B203" s="29">
        <v>3776</v>
      </c>
      <c r="C203" s="12" t="s">
        <v>570</v>
      </c>
      <c r="D203" s="11">
        <v>45700</v>
      </c>
      <c r="E203" s="12" t="s">
        <v>571</v>
      </c>
      <c r="F203" s="12" t="s">
        <v>572</v>
      </c>
      <c r="G203" s="46">
        <v>1080</v>
      </c>
      <c r="H203" s="14" t="s">
        <v>452</v>
      </c>
      <c r="I203" s="27" t="s">
        <v>11</v>
      </c>
    </row>
    <row r="204" spans="1:9" s="22" customFormat="1" ht="24" x14ac:dyDescent="0.35">
      <c r="A204" s="23">
        <v>184</v>
      </c>
      <c r="B204" s="15">
        <v>3309</v>
      </c>
      <c r="C204" s="24" t="s">
        <v>573</v>
      </c>
      <c r="D204" s="11">
        <v>45575</v>
      </c>
      <c r="E204" s="24" t="s">
        <v>574</v>
      </c>
      <c r="F204" s="11" t="s">
        <v>575</v>
      </c>
      <c r="G204" s="46">
        <v>1051</v>
      </c>
      <c r="H204" s="26" t="s">
        <v>60</v>
      </c>
      <c r="I204" s="27" t="s">
        <v>11</v>
      </c>
    </row>
    <row r="205" spans="1:9" s="22" customFormat="1" ht="24" x14ac:dyDescent="0.3">
      <c r="A205" s="23">
        <v>155</v>
      </c>
      <c r="B205" s="15">
        <v>2855</v>
      </c>
      <c r="C205" s="24" t="s">
        <v>576</v>
      </c>
      <c r="D205" s="11">
        <v>45498</v>
      </c>
      <c r="E205" s="24" t="s">
        <v>450</v>
      </c>
      <c r="F205" s="37" t="s">
        <v>451</v>
      </c>
      <c r="G205" s="46">
        <v>984</v>
      </c>
      <c r="H205" s="26" t="s">
        <v>452</v>
      </c>
      <c r="I205" s="27" t="s">
        <v>24</v>
      </c>
    </row>
    <row r="206" spans="1:9" s="22" customFormat="1" ht="24" x14ac:dyDescent="0.35">
      <c r="A206" s="23">
        <v>374</v>
      </c>
      <c r="B206" s="15">
        <v>4512</v>
      </c>
      <c r="C206" s="12" t="s">
        <v>577</v>
      </c>
      <c r="D206" s="11">
        <v>45805</v>
      </c>
      <c r="E206" s="12" t="s">
        <v>578</v>
      </c>
      <c r="F206" s="11" t="s">
        <v>579</v>
      </c>
      <c r="G206" s="46">
        <v>900</v>
      </c>
      <c r="H206" s="26" t="s">
        <v>53</v>
      </c>
      <c r="I206" s="27" t="s">
        <v>11</v>
      </c>
    </row>
    <row r="207" spans="1:9" s="22" customFormat="1" ht="24" x14ac:dyDescent="0.35">
      <c r="A207" s="23">
        <v>23</v>
      </c>
      <c r="B207" s="15">
        <v>7663</v>
      </c>
      <c r="C207" s="24" t="s">
        <v>88</v>
      </c>
      <c r="D207" s="11">
        <v>44197</v>
      </c>
      <c r="E207" s="24" t="s">
        <v>580</v>
      </c>
      <c r="F207" s="11" t="s">
        <v>581</v>
      </c>
      <c r="G207" s="46">
        <v>883.81</v>
      </c>
      <c r="H207" s="26" t="s">
        <v>91</v>
      </c>
      <c r="I207" s="27" t="s">
        <v>11</v>
      </c>
    </row>
    <row r="208" spans="1:9" s="38" customFormat="1" ht="24" x14ac:dyDescent="0.35">
      <c r="A208" s="23">
        <v>62</v>
      </c>
      <c r="B208" s="15">
        <v>993</v>
      </c>
      <c r="C208" s="24" t="s">
        <v>582</v>
      </c>
      <c r="D208" s="11">
        <v>45107</v>
      </c>
      <c r="E208" s="24" t="s">
        <v>156</v>
      </c>
      <c r="F208" s="11" t="s">
        <v>157</v>
      </c>
      <c r="G208" s="46">
        <v>850</v>
      </c>
      <c r="H208" s="26" t="s">
        <v>23</v>
      </c>
      <c r="I208" s="27" t="s">
        <v>11</v>
      </c>
    </row>
    <row r="209" spans="1:9" s="22" customFormat="1" ht="24" x14ac:dyDescent="0.35">
      <c r="A209" s="23">
        <v>206</v>
      </c>
      <c r="B209" s="29">
        <v>3585</v>
      </c>
      <c r="C209" s="12" t="s">
        <v>377</v>
      </c>
      <c r="D209" s="11">
        <v>45644</v>
      </c>
      <c r="E209" s="12" t="s">
        <v>583</v>
      </c>
      <c r="F209" s="13" t="s">
        <v>584</v>
      </c>
      <c r="G209" s="46">
        <v>835</v>
      </c>
      <c r="H209" s="14" t="s">
        <v>19</v>
      </c>
      <c r="I209" s="27" t="s">
        <v>11</v>
      </c>
    </row>
    <row r="210" spans="1:9" s="22" customFormat="1" ht="24" x14ac:dyDescent="0.35">
      <c r="A210" s="23">
        <v>27</v>
      </c>
      <c r="B210" s="15" t="s">
        <v>585</v>
      </c>
      <c r="C210" s="24" t="s">
        <v>586</v>
      </c>
      <c r="D210" s="11">
        <v>44508</v>
      </c>
      <c r="E210" s="24" t="s">
        <v>428</v>
      </c>
      <c r="F210" s="11" t="s">
        <v>587</v>
      </c>
      <c r="G210" s="46">
        <v>795.12</v>
      </c>
      <c r="H210" s="26" t="s">
        <v>23</v>
      </c>
      <c r="I210" s="27" t="s">
        <v>11</v>
      </c>
    </row>
    <row r="211" spans="1:9" s="22" customFormat="1" ht="24" x14ac:dyDescent="0.35">
      <c r="A211" s="23">
        <v>110</v>
      </c>
      <c r="B211" s="15">
        <v>1936</v>
      </c>
      <c r="C211" s="24" t="s">
        <v>297</v>
      </c>
      <c r="D211" s="11">
        <v>45352</v>
      </c>
      <c r="E211" s="24" t="s">
        <v>588</v>
      </c>
      <c r="F211" s="11" t="s">
        <v>299</v>
      </c>
      <c r="G211" s="46">
        <v>707.94</v>
      </c>
      <c r="H211" s="30" t="s">
        <v>152</v>
      </c>
      <c r="I211" s="27" t="s">
        <v>11</v>
      </c>
    </row>
    <row r="212" spans="1:9" s="22" customFormat="1" ht="24" x14ac:dyDescent="0.35">
      <c r="A212" s="23">
        <v>117</v>
      </c>
      <c r="B212" s="15">
        <v>2461</v>
      </c>
      <c r="C212" s="24" t="s">
        <v>589</v>
      </c>
      <c r="D212" s="11">
        <v>45405</v>
      </c>
      <c r="E212" s="24" t="s">
        <v>590</v>
      </c>
      <c r="F212" s="11" t="s">
        <v>591</v>
      </c>
      <c r="G212" s="46">
        <v>678.07</v>
      </c>
      <c r="H212" s="26" t="s">
        <v>10</v>
      </c>
      <c r="I212" s="27" t="s">
        <v>11</v>
      </c>
    </row>
    <row r="213" spans="1:9" s="22" customFormat="1" ht="24" x14ac:dyDescent="0.35">
      <c r="A213" s="23">
        <v>118</v>
      </c>
      <c r="B213" s="15">
        <v>2472</v>
      </c>
      <c r="C213" s="24" t="s">
        <v>592</v>
      </c>
      <c r="D213" s="11">
        <v>45429</v>
      </c>
      <c r="E213" s="24" t="s">
        <v>593</v>
      </c>
      <c r="F213" s="24" t="s">
        <v>594</v>
      </c>
      <c r="G213" s="46">
        <v>503.35</v>
      </c>
      <c r="H213" s="26" t="s">
        <v>595</v>
      </c>
      <c r="I213" s="27" t="s">
        <v>11</v>
      </c>
    </row>
    <row r="214" spans="1:9" s="22" customFormat="1" ht="24" x14ac:dyDescent="0.35">
      <c r="A214" s="23">
        <v>58</v>
      </c>
      <c r="B214" s="15">
        <v>740</v>
      </c>
      <c r="C214" s="24" t="s">
        <v>596</v>
      </c>
      <c r="D214" s="11">
        <v>45056</v>
      </c>
      <c r="E214" s="24" t="s">
        <v>597</v>
      </c>
      <c r="F214" s="24" t="s">
        <v>598</v>
      </c>
      <c r="G214" s="46">
        <v>490.64</v>
      </c>
      <c r="H214" s="26" t="s">
        <v>23</v>
      </c>
      <c r="I214" s="27" t="s">
        <v>11</v>
      </c>
    </row>
    <row r="215" spans="1:9" s="22" customFormat="1" ht="24" x14ac:dyDescent="0.35">
      <c r="A215" s="23">
        <v>119</v>
      </c>
      <c r="B215" s="15">
        <v>2473</v>
      </c>
      <c r="C215" s="24" t="s">
        <v>599</v>
      </c>
      <c r="D215" s="11">
        <v>45439</v>
      </c>
      <c r="E215" s="24" t="s">
        <v>593</v>
      </c>
      <c r="F215" s="24" t="s">
        <v>594</v>
      </c>
      <c r="G215" s="46">
        <v>482.85</v>
      </c>
      <c r="H215" s="26" t="s">
        <v>293</v>
      </c>
      <c r="I215" s="27" t="s">
        <v>11</v>
      </c>
    </row>
    <row r="216" spans="1:9" s="22" customFormat="1" ht="24" x14ac:dyDescent="0.35">
      <c r="A216" s="23">
        <v>8</v>
      </c>
      <c r="B216" s="15">
        <v>7028</v>
      </c>
      <c r="C216" s="24" t="s">
        <v>600</v>
      </c>
      <c r="D216" s="11">
        <v>44070</v>
      </c>
      <c r="E216" s="24" t="s">
        <v>601</v>
      </c>
      <c r="F216" s="11" t="s">
        <v>602</v>
      </c>
      <c r="G216" s="46">
        <v>444.63</v>
      </c>
      <c r="H216" s="26" t="s">
        <v>60</v>
      </c>
      <c r="I216" s="25" t="s">
        <v>24</v>
      </c>
    </row>
    <row r="217" spans="1:9" s="22" customFormat="1" ht="24" x14ac:dyDescent="0.35">
      <c r="A217" s="23">
        <v>391</v>
      </c>
      <c r="B217" s="15">
        <v>4533</v>
      </c>
      <c r="C217" s="12" t="s">
        <v>603</v>
      </c>
      <c r="D217" s="11">
        <v>45819</v>
      </c>
      <c r="E217" s="12" t="s">
        <v>604</v>
      </c>
      <c r="F217" s="11" t="s">
        <v>605</v>
      </c>
      <c r="G217" s="48">
        <v>400</v>
      </c>
      <c r="H217" s="26" t="s">
        <v>15</v>
      </c>
      <c r="I217" s="28" t="s">
        <v>11</v>
      </c>
    </row>
    <row r="218" spans="1:9" s="22" customFormat="1" ht="24" x14ac:dyDescent="0.35">
      <c r="A218" s="23">
        <v>149</v>
      </c>
      <c r="B218" s="15">
        <v>2849</v>
      </c>
      <c r="C218" s="24" t="s">
        <v>606</v>
      </c>
      <c r="D218" s="11">
        <v>45511</v>
      </c>
      <c r="E218" s="24" t="s">
        <v>547</v>
      </c>
      <c r="F218" s="11" t="s">
        <v>569</v>
      </c>
      <c r="G218" s="46">
        <v>294</v>
      </c>
      <c r="H218" s="26" t="s">
        <v>421</v>
      </c>
      <c r="I218" s="27" t="s">
        <v>11</v>
      </c>
    </row>
    <row r="219" spans="1:9" s="22" customFormat="1" ht="24" x14ac:dyDescent="0.35">
      <c r="A219" s="23">
        <v>173</v>
      </c>
      <c r="B219" s="24">
        <v>3067</v>
      </c>
      <c r="C219" s="24" t="s">
        <v>607</v>
      </c>
      <c r="D219" s="11">
        <v>45536</v>
      </c>
      <c r="E219" s="24" t="s">
        <v>447</v>
      </c>
      <c r="F219" s="24" t="s">
        <v>448</v>
      </c>
      <c r="G219" s="46">
        <v>229.5</v>
      </c>
      <c r="H219" s="26" t="s">
        <v>28</v>
      </c>
      <c r="I219" s="27" t="s">
        <v>11</v>
      </c>
    </row>
    <row r="220" spans="1:9" s="22" customFormat="1" ht="24" x14ac:dyDescent="0.35">
      <c r="A220" s="23">
        <v>15</v>
      </c>
      <c r="B220" s="15">
        <v>7268</v>
      </c>
      <c r="C220" s="24" t="s">
        <v>608</v>
      </c>
      <c r="D220" s="11">
        <v>44277</v>
      </c>
      <c r="E220" s="24" t="s">
        <v>609</v>
      </c>
      <c r="F220" s="11" t="s">
        <v>610</v>
      </c>
      <c r="G220" s="46">
        <v>228.01</v>
      </c>
      <c r="H220" s="26" t="s">
        <v>23</v>
      </c>
      <c r="I220" s="27" t="s">
        <v>11</v>
      </c>
    </row>
    <row r="221" spans="1:9" s="22" customFormat="1" ht="24" x14ac:dyDescent="0.35">
      <c r="A221" s="23">
        <v>26</v>
      </c>
      <c r="B221" s="15" t="s">
        <v>611</v>
      </c>
      <c r="C221" s="24" t="s">
        <v>608</v>
      </c>
      <c r="D221" s="11">
        <v>44405</v>
      </c>
      <c r="E221" s="24" t="s">
        <v>612</v>
      </c>
      <c r="F221" s="11" t="s">
        <v>613</v>
      </c>
      <c r="G221" s="46">
        <v>198.38</v>
      </c>
      <c r="H221" s="26" t="s">
        <v>60</v>
      </c>
      <c r="I221" s="27" t="s">
        <v>11</v>
      </c>
    </row>
    <row r="222" spans="1:9" s="22" customFormat="1" ht="24" x14ac:dyDescent="0.35">
      <c r="A222" s="23">
        <v>12</v>
      </c>
      <c r="B222" s="15">
        <v>7250</v>
      </c>
      <c r="C222" s="24" t="s">
        <v>153</v>
      </c>
      <c r="D222" s="11">
        <v>44197</v>
      </c>
      <c r="E222" s="24" t="s">
        <v>614</v>
      </c>
      <c r="F222" s="11" t="s">
        <v>141</v>
      </c>
      <c r="G222" s="46">
        <v>138.56</v>
      </c>
      <c r="H222" s="26" t="s">
        <v>23</v>
      </c>
      <c r="I222" s="27" t="s">
        <v>11</v>
      </c>
    </row>
    <row r="223" spans="1:9" s="22" customFormat="1" ht="24" x14ac:dyDescent="0.35">
      <c r="A223" s="23">
        <v>355</v>
      </c>
      <c r="B223" s="15">
        <v>4464</v>
      </c>
      <c r="C223" s="24" t="s">
        <v>615</v>
      </c>
      <c r="D223" s="11">
        <v>45793</v>
      </c>
      <c r="E223" s="24" t="s">
        <v>597</v>
      </c>
      <c r="F223" s="24" t="s">
        <v>616</v>
      </c>
      <c r="G223" s="46">
        <v>130</v>
      </c>
      <c r="H223" s="26" t="s">
        <v>23</v>
      </c>
      <c r="I223" s="27" t="s">
        <v>11</v>
      </c>
    </row>
    <row r="224" spans="1:9" s="22" customFormat="1" ht="24" x14ac:dyDescent="0.35">
      <c r="A224" s="23">
        <v>1</v>
      </c>
      <c r="B224" s="15">
        <v>30</v>
      </c>
      <c r="C224" s="24" t="s">
        <v>617</v>
      </c>
      <c r="D224" s="11">
        <v>39427</v>
      </c>
      <c r="E224" s="24" t="s">
        <v>618</v>
      </c>
      <c r="F224" s="11" t="s">
        <v>619</v>
      </c>
      <c r="G224" s="46">
        <v>113.2</v>
      </c>
      <c r="H224" s="26" t="s">
        <v>334</v>
      </c>
      <c r="I224" s="27" t="s">
        <v>11</v>
      </c>
    </row>
    <row r="225" spans="1:9" s="22" customFormat="1" ht="24" x14ac:dyDescent="0.35">
      <c r="A225" s="23">
        <v>4</v>
      </c>
      <c r="B225" s="15">
        <v>130</v>
      </c>
      <c r="C225" s="24" t="s">
        <v>620</v>
      </c>
      <c r="D225" s="11">
        <v>39722</v>
      </c>
      <c r="E225" s="24" t="s">
        <v>621</v>
      </c>
      <c r="F225" s="11" t="s">
        <v>622</v>
      </c>
      <c r="G225" s="46">
        <v>0</v>
      </c>
      <c r="H225" s="26" t="s">
        <v>60</v>
      </c>
      <c r="I225" s="27" t="s">
        <v>11</v>
      </c>
    </row>
    <row r="226" spans="1:9" s="22" customFormat="1" ht="24" x14ac:dyDescent="0.35">
      <c r="A226" s="23">
        <v>6</v>
      </c>
      <c r="B226" s="15">
        <v>4235</v>
      </c>
      <c r="C226" s="24" t="s">
        <v>623</v>
      </c>
      <c r="D226" s="11">
        <v>42398</v>
      </c>
      <c r="E226" s="24" t="s">
        <v>624</v>
      </c>
      <c r="F226" s="11" t="s">
        <v>625</v>
      </c>
      <c r="G226" s="46">
        <v>0</v>
      </c>
      <c r="H226" s="26" t="s">
        <v>23</v>
      </c>
      <c r="I226" s="27" t="s">
        <v>11</v>
      </c>
    </row>
    <row r="227" spans="1:9" s="22" customFormat="1" ht="24" x14ac:dyDescent="0.35">
      <c r="A227" s="23">
        <v>7</v>
      </c>
      <c r="B227" s="15">
        <v>6962</v>
      </c>
      <c r="C227" s="24" t="s">
        <v>626</v>
      </c>
      <c r="D227" s="11">
        <v>43862</v>
      </c>
      <c r="E227" s="24" t="s">
        <v>627</v>
      </c>
      <c r="F227" s="11" t="s">
        <v>628</v>
      </c>
      <c r="G227" s="46">
        <v>0</v>
      </c>
      <c r="H227" s="26" t="s">
        <v>23</v>
      </c>
      <c r="I227" s="27" t="s">
        <v>11</v>
      </c>
    </row>
    <row r="228" spans="1:9" s="22" customFormat="1" ht="24" x14ac:dyDescent="0.35">
      <c r="A228" s="23">
        <v>25</v>
      </c>
      <c r="B228" s="15">
        <v>7673</v>
      </c>
      <c r="C228" s="24" t="s">
        <v>629</v>
      </c>
      <c r="D228" s="11">
        <v>44551</v>
      </c>
      <c r="E228" s="24" t="s">
        <v>630</v>
      </c>
      <c r="F228" s="11" t="s">
        <v>631</v>
      </c>
      <c r="G228" s="46">
        <v>0</v>
      </c>
      <c r="H228" s="30" t="s">
        <v>152</v>
      </c>
      <c r="I228" s="25" t="s">
        <v>24</v>
      </c>
    </row>
    <row r="229" spans="1:9" s="22" customFormat="1" ht="24" x14ac:dyDescent="0.35">
      <c r="A229" s="23">
        <v>28</v>
      </c>
      <c r="B229" s="15">
        <v>7649</v>
      </c>
      <c r="C229" s="24" t="s">
        <v>632</v>
      </c>
      <c r="D229" s="11">
        <v>44566</v>
      </c>
      <c r="E229" s="24" t="s">
        <v>633</v>
      </c>
      <c r="F229" s="24" t="s">
        <v>634</v>
      </c>
      <c r="G229" s="46">
        <v>0</v>
      </c>
      <c r="H229" s="30" t="s">
        <v>152</v>
      </c>
      <c r="I229" s="27" t="s">
        <v>11</v>
      </c>
    </row>
    <row r="230" spans="1:9" s="22" customFormat="1" ht="24" x14ac:dyDescent="0.35">
      <c r="A230" s="23">
        <v>34</v>
      </c>
      <c r="B230" s="15">
        <v>8073</v>
      </c>
      <c r="C230" s="24" t="s">
        <v>635</v>
      </c>
      <c r="D230" s="11">
        <v>45245</v>
      </c>
      <c r="E230" s="24" t="s">
        <v>636</v>
      </c>
      <c r="F230" s="11" t="s">
        <v>637</v>
      </c>
      <c r="G230" s="46">
        <v>0</v>
      </c>
      <c r="H230" s="26" t="s">
        <v>28</v>
      </c>
      <c r="I230" s="27" t="s">
        <v>11</v>
      </c>
    </row>
    <row r="231" spans="1:9" s="22" customFormat="1" ht="24" x14ac:dyDescent="0.35">
      <c r="A231" s="23">
        <v>35</v>
      </c>
      <c r="B231" s="15">
        <v>8074</v>
      </c>
      <c r="C231" s="24" t="s">
        <v>638</v>
      </c>
      <c r="D231" s="11">
        <v>45245</v>
      </c>
      <c r="E231" s="24" t="s">
        <v>636</v>
      </c>
      <c r="F231" s="11" t="s">
        <v>637</v>
      </c>
      <c r="G231" s="48">
        <v>0</v>
      </c>
      <c r="H231" s="26" t="s">
        <v>28</v>
      </c>
      <c r="I231" s="27" t="s">
        <v>11</v>
      </c>
    </row>
    <row r="232" spans="1:9" s="22" customFormat="1" ht="24" x14ac:dyDescent="0.35">
      <c r="A232" s="23">
        <v>36</v>
      </c>
      <c r="B232" s="15">
        <v>8075</v>
      </c>
      <c r="C232" s="24" t="s">
        <v>639</v>
      </c>
      <c r="D232" s="11">
        <v>44880</v>
      </c>
      <c r="E232" s="24" t="s">
        <v>636</v>
      </c>
      <c r="F232" s="11" t="s">
        <v>637</v>
      </c>
      <c r="G232" s="46">
        <v>0</v>
      </c>
      <c r="H232" s="26" t="s">
        <v>28</v>
      </c>
      <c r="I232" s="27" t="s">
        <v>11</v>
      </c>
    </row>
    <row r="233" spans="1:9" s="22" customFormat="1" ht="24" x14ac:dyDescent="0.35">
      <c r="A233" s="23">
        <v>37</v>
      </c>
      <c r="B233" s="15">
        <v>8082</v>
      </c>
      <c r="C233" s="24" t="s">
        <v>640</v>
      </c>
      <c r="D233" s="11">
        <v>44880</v>
      </c>
      <c r="E233" s="24" t="s">
        <v>636</v>
      </c>
      <c r="F233" s="11" t="s">
        <v>637</v>
      </c>
      <c r="G233" s="46">
        <v>0</v>
      </c>
      <c r="H233" s="26" t="s">
        <v>28</v>
      </c>
      <c r="I233" s="27" t="s">
        <v>11</v>
      </c>
    </row>
    <row r="234" spans="1:9" s="22" customFormat="1" ht="24" x14ac:dyDescent="0.35">
      <c r="A234" s="23">
        <v>39</v>
      </c>
      <c r="B234" s="15">
        <v>8116</v>
      </c>
      <c r="C234" s="24" t="s">
        <v>641</v>
      </c>
      <c r="D234" s="11">
        <v>44897</v>
      </c>
      <c r="E234" s="24" t="s">
        <v>636</v>
      </c>
      <c r="F234" s="11" t="s">
        <v>637</v>
      </c>
      <c r="G234" s="46">
        <v>0</v>
      </c>
      <c r="H234" s="26" t="s">
        <v>28</v>
      </c>
      <c r="I234" s="27" t="s">
        <v>11</v>
      </c>
    </row>
    <row r="235" spans="1:9" s="22" customFormat="1" ht="24" x14ac:dyDescent="0.35">
      <c r="A235" s="23">
        <v>41</v>
      </c>
      <c r="B235" s="15" t="s">
        <v>642</v>
      </c>
      <c r="C235" s="24" t="s">
        <v>245</v>
      </c>
      <c r="D235" s="11">
        <v>45300</v>
      </c>
      <c r="E235" s="24" t="s">
        <v>246</v>
      </c>
      <c r="F235" s="24" t="s">
        <v>643</v>
      </c>
      <c r="G235" s="46">
        <v>0</v>
      </c>
      <c r="H235" s="26" t="s">
        <v>53</v>
      </c>
      <c r="I235" s="27" t="s">
        <v>11</v>
      </c>
    </row>
    <row r="236" spans="1:9" s="22" customFormat="1" ht="24" x14ac:dyDescent="0.35">
      <c r="A236" s="23">
        <v>42</v>
      </c>
      <c r="B236" s="15">
        <v>7665</v>
      </c>
      <c r="C236" s="24" t="s">
        <v>644</v>
      </c>
      <c r="D236" s="11">
        <v>44880</v>
      </c>
      <c r="E236" s="24" t="s">
        <v>636</v>
      </c>
      <c r="F236" s="11" t="s">
        <v>637</v>
      </c>
      <c r="G236" s="46">
        <v>0</v>
      </c>
      <c r="H236" s="26" t="s">
        <v>28</v>
      </c>
      <c r="I236" s="27" t="s">
        <v>11</v>
      </c>
    </row>
    <row r="237" spans="1:9" s="22" customFormat="1" ht="24" x14ac:dyDescent="0.35">
      <c r="A237" s="23">
        <v>44</v>
      </c>
      <c r="B237" s="15">
        <v>8165</v>
      </c>
      <c r="C237" s="24" t="s">
        <v>542</v>
      </c>
      <c r="D237" s="11">
        <v>44974</v>
      </c>
      <c r="E237" s="24" t="s">
        <v>543</v>
      </c>
      <c r="F237" s="11" t="s">
        <v>645</v>
      </c>
      <c r="G237" s="46">
        <v>0</v>
      </c>
      <c r="H237" s="26" t="s">
        <v>545</v>
      </c>
      <c r="I237" s="27" t="s">
        <v>11</v>
      </c>
    </row>
    <row r="238" spans="1:9" s="22" customFormat="1" ht="24" x14ac:dyDescent="0.3">
      <c r="A238" s="23">
        <v>47</v>
      </c>
      <c r="B238" s="15">
        <v>8208</v>
      </c>
      <c r="C238" s="24" t="s">
        <v>646</v>
      </c>
      <c r="D238" s="11">
        <v>45005</v>
      </c>
      <c r="E238" s="24" t="s">
        <v>647</v>
      </c>
      <c r="F238" s="37" t="s">
        <v>648</v>
      </c>
      <c r="G238" s="46">
        <v>0</v>
      </c>
      <c r="H238" s="30" t="s">
        <v>152</v>
      </c>
      <c r="I238" s="28" t="s">
        <v>24</v>
      </c>
    </row>
    <row r="239" spans="1:9" s="22" customFormat="1" ht="24" x14ac:dyDescent="0.35">
      <c r="A239" s="23">
        <v>49</v>
      </c>
      <c r="B239" s="15">
        <v>8236</v>
      </c>
      <c r="C239" s="24" t="s">
        <v>649</v>
      </c>
      <c r="D239" s="11">
        <v>45190</v>
      </c>
      <c r="E239" s="24" t="s">
        <v>650</v>
      </c>
      <c r="F239" s="11" t="s">
        <v>651</v>
      </c>
      <c r="G239" s="46">
        <v>0</v>
      </c>
      <c r="H239" s="26" t="s">
        <v>23</v>
      </c>
      <c r="I239" s="27" t="s">
        <v>11</v>
      </c>
    </row>
    <row r="240" spans="1:9" s="22" customFormat="1" ht="24" x14ac:dyDescent="0.35">
      <c r="A240" s="23">
        <v>50</v>
      </c>
      <c r="B240" s="15">
        <v>8266</v>
      </c>
      <c r="C240" s="24" t="s">
        <v>88</v>
      </c>
      <c r="D240" s="11">
        <v>44981</v>
      </c>
      <c r="E240" s="24" t="s">
        <v>652</v>
      </c>
      <c r="F240" s="11" t="s">
        <v>653</v>
      </c>
      <c r="G240" s="46">
        <v>0</v>
      </c>
      <c r="H240" s="26" t="s">
        <v>334</v>
      </c>
      <c r="I240" s="27" t="s">
        <v>11</v>
      </c>
    </row>
    <row r="241" spans="1:9" s="22" customFormat="1" ht="36" x14ac:dyDescent="0.35">
      <c r="A241" s="23">
        <v>51</v>
      </c>
      <c r="B241" s="15">
        <v>8271</v>
      </c>
      <c r="C241" s="24" t="s">
        <v>654</v>
      </c>
      <c r="D241" s="11">
        <v>45075</v>
      </c>
      <c r="E241" s="24" t="s">
        <v>655</v>
      </c>
      <c r="F241" s="11" t="s">
        <v>656</v>
      </c>
      <c r="G241" s="46">
        <v>0</v>
      </c>
      <c r="H241" s="26" t="s">
        <v>180</v>
      </c>
      <c r="I241" s="27" t="s">
        <v>11</v>
      </c>
    </row>
    <row r="242" spans="1:9" s="22" customFormat="1" ht="24" x14ac:dyDescent="0.35">
      <c r="A242" s="23">
        <v>52</v>
      </c>
      <c r="B242" s="15">
        <v>8272</v>
      </c>
      <c r="C242" s="24" t="s">
        <v>657</v>
      </c>
      <c r="D242" s="11">
        <v>45036</v>
      </c>
      <c r="E242" s="24" t="s">
        <v>658</v>
      </c>
      <c r="F242" s="11" t="s">
        <v>659</v>
      </c>
      <c r="G242" s="46">
        <v>0</v>
      </c>
      <c r="H242" s="26" t="s">
        <v>545</v>
      </c>
      <c r="I242" s="27" t="s">
        <v>11</v>
      </c>
    </row>
    <row r="243" spans="1:9" s="22" customFormat="1" ht="24" x14ac:dyDescent="0.35">
      <c r="A243" s="23">
        <v>53</v>
      </c>
      <c r="B243" s="15">
        <v>6962</v>
      </c>
      <c r="C243" s="24" t="s">
        <v>657</v>
      </c>
      <c r="D243" s="11">
        <v>45036</v>
      </c>
      <c r="E243" s="24" t="s">
        <v>660</v>
      </c>
      <c r="F243" s="11" t="s">
        <v>661</v>
      </c>
      <c r="G243" s="46">
        <v>0</v>
      </c>
      <c r="H243" s="26" t="s">
        <v>545</v>
      </c>
      <c r="I243" s="27" t="s">
        <v>11</v>
      </c>
    </row>
    <row r="244" spans="1:9" s="22" customFormat="1" ht="24" x14ac:dyDescent="0.35">
      <c r="A244" s="23">
        <v>54</v>
      </c>
      <c r="B244" s="15" t="s">
        <v>662</v>
      </c>
      <c r="C244" s="24" t="s">
        <v>663</v>
      </c>
      <c r="D244" s="11">
        <v>45148</v>
      </c>
      <c r="E244" s="24" t="s">
        <v>664</v>
      </c>
      <c r="F244" s="11" t="s">
        <v>665</v>
      </c>
      <c r="G244" s="46">
        <v>0</v>
      </c>
      <c r="H244" s="26" t="s">
        <v>28</v>
      </c>
      <c r="I244" s="27" t="s">
        <v>11</v>
      </c>
    </row>
    <row r="245" spans="1:9" s="22" customFormat="1" ht="24" x14ac:dyDescent="0.35">
      <c r="A245" s="23">
        <v>66</v>
      </c>
      <c r="B245" s="15">
        <v>1275</v>
      </c>
      <c r="C245" s="24" t="s">
        <v>666</v>
      </c>
      <c r="D245" s="11">
        <v>45184</v>
      </c>
      <c r="E245" s="24" t="s">
        <v>667</v>
      </c>
      <c r="F245" s="11" t="s">
        <v>668</v>
      </c>
      <c r="G245" s="46">
        <v>0</v>
      </c>
      <c r="H245" s="26" t="s">
        <v>217</v>
      </c>
      <c r="I245" s="27" t="s">
        <v>11</v>
      </c>
    </row>
    <row r="246" spans="1:9" s="22" customFormat="1" ht="24" x14ac:dyDescent="0.35">
      <c r="A246" s="23">
        <v>67</v>
      </c>
      <c r="B246" s="15">
        <v>1276</v>
      </c>
      <c r="C246" s="24" t="s">
        <v>669</v>
      </c>
      <c r="D246" s="11">
        <v>45183</v>
      </c>
      <c r="E246" s="24" t="s">
        <v>667</v>
      </c>
      <c r="F246" s="11" t="s">
        <v>668</v>
      </c>
      <c r="G246" s="46">
        <v>0</v>
      </c>
      <c r="H246" s="26" t="s">
        <v>217</v>
      </c>
      <c r="I246" s="27" t="s">
        <v>11</v>
      </c>
    </row>
    <row r="247" spans="1:9" s="22" customFormat="1" ht="24" x14ac:dyDescent="0.35">
      <c r="A247" s="23">
        <v>68</v>
      </c>
      <c r="B247" s="15">
        <v>1277</v>
      </c>
      <c r="C247" s="24" t="s">
        <v>670</v>
      </c>
      <c r="D247" s="11">
        <v>45183</v>
      </c>
      <c r="E247" s="24" t="s">
        <v>667</v>
      </c>
      <c r="F247" s="11" t="s">
        <v>668</v>
      </c>
      <c r="G247" s="46">
        <v>0</v>
      </c>
      <c r="H247" s="26" t="s">
        <v>217</v>
      </c>
      <c r="I247" s="27" t="s">
        <v>11</v>
      </c>
    </row>
    <row r="248" spans="1:9" s="22" customFormat="1" ht="24" x14ac:dyDescent="0.35">
      <c r="A248" s="23">
        <v>69</v>
      </c>
      <c r="B248" s="15">
        <v>1371</v>
      </c>
      <c r="C248" s="24" t="s">
        <v>117</v>
      </c>
      <c r="D248" s="11">
        <v>45198</v>
      </c>
      <c r="E248" s="24" t="s">
        <v>671</v>
      </c>
      <c r="F248" s="11" t="s">
        <v>672</v>
      </c>
      <c r="G248" s="46">
        <v>0</v>
      </c>
      <c r="H248" s="26" t="s">
        <v>673</v>
      </c>
      <c r="I248" s="27" t="s">
        <v>11</v>
      </c>
    </row>
    <row r="249" spans="1:9" s="22" customFormat="1" ht="24" x14ac:dyDescent="0.35">
      <c r="A249" s="23">
        <v>70</v>
      </c>
      <c r="B249" s="15">
        <v>1373</v>
      </c>
      <c r="C249" s="24" t="s">
        <v>657</v>
      </c>
      <c r="D249" s="11">
        <v>45235</v>
      </c>
      <c r="E249" s="24" t="s">
        <v>674</v>
      </c>
      <c r="F249" s="11" t="s">
        <v>675</v>
      </c>
      <c r="G249" s="46">
        <v>0</v>
      </c>
      <c r="H249" s="26" t="s">
        <v>23</v>
      </c>
      <c r="I249" s="27" t="s">
        <v>11</v>
      </c>
    </row>
    <row r="250" spans="1:9" s="22" customFormat="1" ht="24" x14ac:dyDescent="0.35">
      <c r="A250" s="23">
        <v>72</v>
      </c>
      <c r="B250" s="15">
        <v>1392</v>
      </c>
      <c r="C250" s="24" t="s">
        <v>676</v>
      </c>
      <c r="D250" s="11">
        <v>45205</v>
      </c>
      <c r="E250" s="24" t="s">
        <v>677</v>
      </c>
      <c r="F250" s="11" t="s">
        <v>678</v>
      </c>
      <c r="G250" s="46">
        <v>0</v>
      </c>
      <c r="H250" s="26" t="s">
        <v>217</v>
      </c>
      <c r="I250" s="27" t="s">
        <v>11</v>
      </c>
    </row>
    <row r="251" spans="1:9" s="22" customFormat="1" ht="24" x14ac:dyDescent="0.35">
      <c r="A251" s="23">
        <v>73</v>
      </c>
      <c r="B251" s="15">
        <v>1393</v>
      </c>
      <c r="C251" s="24" t="s">
        <v>679</v>
      </c>
      <c r="D251" s="11">
        <v>45205</v>
      </c>
      <c r="E251" s="24" t="s">
        <v>677</v>
      </c>
      <c r="F251" s="11" t="s">
        <v>678</v>
      </c>
      <c r="G251" s="46">
        <v>0</v>
      </c>
      <c r="H251" s="26" t="s">
        <v>217</v>
      </c>
      <c r="I251" s="27" t="s">
        <v>11</v>
      </c>
    </row>
    <row r="252" spans="1:9" s="22" customFormat="1" ht="24" x14ac:dyDescent="0.35">
      <c r="A252" s="23">
        <v>74</v>
      </c>
      <c r="B252" s="15">
        <v>1394</v>
      </c>
      <c r="C252" s="24" t="s">
        <v>680</v>
      </c>
      <c r="D252" s="11">
        <v>45205</v>
      </c>
      <c r="E252" s="24" t="s">
        <v>677</v>
      </c>
      <c r="F252" s="11" t="s">
        <v>678</v>
      </c>
      <c r="G252" s="46">
        <v>0</v>
      </c>
      <c r="H252" s="26" t="s">
        <v>217</v>
      </c>
      <c r="I252" s="27" t="s">
        <v>11</v>
      </c>
    </row>
    <row r="253" spans="1:9" s="22" customFormat="1" ht="24" x14ac:dyDescent="0.35">
      <c r="A253" s="23">
        <v>77</v>
      </c>
      <c r="B253" s="15">
        <v>1453</v>
      </c>
      <c r="C253" s="24" t="s">
        <v>681</v>
      </c>
      <c r="D253" s="11">
        <v>45229</v>
      </c>
      <c r="E253" s="24" t="s">
        <v>682</v>
      </c>
      <c r="F253" s="11" t="s">
        <v>683</v>
      </c>
      <c r="G253" s="46">
        <v>0</v>
      </c>
      <c r="H253" s="26" t="s">
        <v>684</v>
      </c>
      <c r="I253" s="27" t="s">
        <v>11</v>
      </c>
    </row>
    <row r="254" spans="1:9" s="22" customFormat="1" ht="24" x14ac:dyDescent="0.35">
      <c r="A254" s="23">
        <v>80</v>
      </c>
      <c r="B254" s="15">
        <v>1623</v>
      </c>
      <c r="C254" s="24" t="s">
        <v>657</v>
      </c>
      <c r="D254" s="11">
        <v>45583</v>
      </c>
      <c r="E254" s="24" t="s">
        <v>685</v>
      </c>
      <c r="F254" s="11" t="s">
        <v>308</v>
      </c>
      <c r="G254" s="46">
        <v>0</v>
      </c>
      <c r="H254" s="26" t="s">
        <v>10</v>
      </c>
      <c r="I254" s="27" t="s">
        <v>11</v>
      </c>
    </row>
    <row r="255" spans="1:9" s="22" customFormat="1" ht="24" x14ac:dyDescent="0.35">
      <c r="A255" s="23">
        <v>82</v>
      </c>
      <c r="B255" s="15">
        <v>1659</v>
      </c>
      <c r="C255" s="24" t="s">
        <v>686</v>
      </c>
      <c r="D255" s="11">
        <v>45303</v>
      </c>
      <c r="E255" s="24" t="s">
        <v>687</v>
      </c>
      <c r="F255" s="11" t="s">
        <v>688</v>
      </c>
      <c r="G255" s="46">
        <v>0</v>
      </c>
      <c r="H255" s="26" t="s">
        <v>60</v>
      </c>
      <c r="I255" s="27" t="s">
        <v>11</v>
      </c>
    </row>
    <row r="256" spans="1:9" s="22" customFormat="1" ht="24" x14ac:dyDescent="0.35">
      <c r="A256" s="23">
        <v>86</v>
      </c>
      <c r="B256" s="15">
        <v>1710</v>
      </c>
      <c r="C256" s="24" t="s">
        <v>689</v>
      </c>
      <c r="D256" s="11">
        <v>45272</v>
      </c>
      <c r="E256" s="24" t="str">
        <f>UPPER("Assessoria Jurídica contenciosa na área Trabalhista")</f>
        <v>ASSESSORIA JURÍDICA CONTENCIOSA NA ÁREA TRABALHISTA</v>
      </c>
      <c r="F256" s="11" t="s">
        <v>690</v>
      </c>
      <c r="G256" s="46">
        <v>0</v>
      </c>
      <c r="H256" s="26" t="s">
        <v>673</v>
      </c>
      <c r="I256" s="27" t="s">
        <v>11</v>
      </c>
    </row>
    <row r="257" spans="1:9" s="22" customFormat="1" ht="24" x14ac:dyDescent="0.35">
      <c r="A257" s="23">
        <v>87</v>
      </c>
      <c r="B257" s="15">
        <v>1734</v>
      </c>
      <c r="C257" s="24" t="s">
        <v>691</v>
      </c>
      <c r="D257" s="11">
        <v>45287</v>
      </c>
      <c r="E257" s="24" t="s">
        <v>692</v>
      </c>
      <c r="F257" s="11" t="s">
        <v>693</v>
      </c>
      <c r="G257" s="46">
        <v>0</v>
      </c>
      <c r="H257" s="26" t="s">
        <v>23</v>
      </c>
      <c r="I257" s="27" t="s">
        <v>11</v>
      </c>
    </row>
    <row r="258" spans="1:9" s="22" customFormat="1" ht="24" x14ac:dyDescent="0.35">
      <c r="A258" s="23">
        <v>88</v>
      </c>
      <c r="B258" s="29" t="s">
        <v>694</v>
      </c>
      <c r="C258" s="12" t="s">
        <v>695</v>
      </c>
      <c r="D258" s="11">
        <v>45653</v>
      </c>
      <c r="E258" s="12" t="s">
        <v>696</v>
      </c>
      <c r="F258" s="12" t="s">
        <v>697</v>
      </c>
      <c r="G258" s="46">
        <v>0</v>
      </c>
      <c r="H258" s="14" t="s">
        <v>342</v>
      </c>
      <c r="I258" s="27" t="s">
        <v>24</v>
      </c>
    </row>
    <row r="259" spans="1:9" s="22" customFormat="1" ht="24" x14ac:dyDescent="0.35">
      <c r="A259" s="23">
        <v>89</v>
      </c>
      <c r="B259" s="15">
        <v>74</v>
      </c>
      <c r="C259" s="24" t="s">
        <v>626</v>
      </c>
      <c r="D259" s="11">
        <v>45576</v>
      </c>
      <c r="E259" s="24" t="s">
        <v>627</v>
      </c>
      <c r="F259" s="11" t="s">
        <v>628</v>
      </c>
      <c r="G259" s="46">
        <v>0</v>
      </c>
      <c r="H259" s="24" t="s">
        <v>698</v>
      </c>
      <c r="I259" s="27" t="s">
        <v>11</v>
      </c>
    </row>
    <row r="260" spans="1:9" s="22" customFormat="1" ht="24" x14ac:dyDescent="0.35">
      <c r="A260" s="23">
        <v>92</v>
      </c>
      <c r="B260" s="15">
        <v>124</v>
      </c>
      <c r="C260" s="24" t="s">
        <v>699</v>
      </c>
      <c r="D260" s="11">
        <v>45292</v>
      </c>
      <c r="E260" s="24" t="s">
        <v>700</v>
      </c>
      <c r="F260" s="11" t="s">
        <v>701</v>
      </c>
      <c r="G260" s="46">
        <v>0</v>
      </c>
      <c r="H260" s="26" t="s">
        <v>342</v>
      </c>
      <c r="I260" s="27" t="s">
        <v>11</v>
      </c>
    </row>
    <row r="261" spans="1:9" s="22" customFormat="1" ht="36" x14ac:dyDescent="0.35">
      <c r="A261" s="23">
        <v>93</v>
      </c>
      <c r="B261" s="15">
        <v>160</v>
      </c>
      <c r="C261" s="24" t="s">
        <v>702</v>
      </c>
      <c r="D261" s="11">
        <v>45442</v>
      </c>
      <c r="E261" s="24" t="s">
        <v>703</v>
      </c>
      <c r="F261" s="11" t="s">
        <v>704</v>
      </c>
      <c r="G261" s="46">
        <v>0</v>
      </c>
      <c r="H261" s="26" t="s">
        <v>342</v>
      </c>
      <c r="I261" s="27" t="s">
        <v>11</v>
      </c>
    </row>
    <row r="262" spans="1:9" s="22" customFormat="1" ht="24" x14ac:dyDescent="0.35">
      <c r="A262" s="23">
        <v>94</v>
      </c>
      <c r="B262" s="15" t="s">
        <v>705</v>
      </c>
      <c r="C262" s="24" t="s">
        <v>449</v>
      </c>
      <c r="D262" s="11">
        <v>45586</v>
      </c>
      <c r="E262" s="24" t="s">
        <v>706</v>
      </c>
      <c r="F262" s="11" t="s">
        <v>707</v>
      </c>
      <c r="G262" s="46">
        <v>0</v>
      </c>
      <c r="H262" s="26" t="s">
        <v>342</v>
      </c>
      <c r="I262" s="27" t="s">
        <v>11</v>
      </c>
    </row>
    <row r="263" spans="1:9" s="22" customFormat="1" ht="24" x14ac:dyDescent="0.35">
      <c r="A263" s="23">
        <v>95</v>
      </c>
      <c r="B263" s="15">
        <v>238</v>
      </c>
      <c r="C263" s="24" t="s">
        <v>708</v>
      </c>
      <c r="D263" s="11">
        <v>45573</v>
      </c>
      <c r="E263" s="24" t="s">
        <v>709</v>
      </c>
      <c r="F263" s="24" t="s">
        <v>710</v>
      </c>
      <c r="G263" s="46">
        <v>0</v>
      </c>
      <c r="H263" s="26" t="s">
        <v>711</v>
      </c>
      <c r="I263" s="27" t="s">
        <v>11</v>
      </c>
    </row>
    <row r="264" spans="1:9" s="22" customFormat="1" ht="24" x14ac:dyDescent="0.35">
      <c r="A264" s="23">
        <v>96</v>
      </c>
      <c r="B264" s="15">
        <v>277</v>
      </c>
      <c r="C264" s="24" t="s">
        <v>712</v>
      </c>
      <c r="D264" s="11">
        <v>45692</v>
      </c>
      <c r="E264" s="24" t="s">
        <v>713</v>
      </c>
      <c r="F264" s="11" t="s">
        <v>714</v>
      </c>
      <c r="G264" s="46">
        <v>0</v>
      </c>
      <c r="H264" s="26" t="s">
        <v>342</v>
      </c>
      <c r="I264" s="27" t="s">
        <v>11</v>
      </c>
    </row>
    <row r="265" spans="1:9" s="22" customFormat="1" ht="24" x14ac:dyDescent="0.35">
      <c r="A265" s="23">
        <v>97</v>
      </c>
      <c r="B265" s="15">
        <v>1785</v>
      </c>
      <c r="C265" s="24" t="s">
        <v>570</v>
      </c>
      <c r="D265" s="11">
        <v>45323</v>
      </c>
      <c r="E265" s="24" t="s">
        <v>715</v>
      </c>
      <c r="F265" s="24" t="s">
        <v>716</v>
      </c>
      <c r="G265" s="46">
        <v>0</v>
      </c>
      <c r="H265" s="26" t="s">
        <v>129</v>
      </c>
      <c r="I265" s="27" t="s">
        <v>11</v>
      </c>
    </row>
    <row r="266" spans="1:9" s="22" customFormat="1" ht="24" x14ac:dyDescent="0.35">
      <c r="A266" s="23">
        <v>98</v>
      </c>
      <c r="B266" s="15">
        <v>1791</v>
      </c>
      <c r="C266" s="24" t="s">
        <v>67</v>
      </c>
      <c r="D266" s="11">
        <v>45317</v>
      </c>
      <c r="E266" s="24" t="s">
        <v>717</v>
      </c>
      <c r="F266" s="11" t="s">
        <v>718</v>
      </c>
      <c r="G266" s="46">
        <v>0</v>
      </c>
      <c r="H266" s="26" t="s">
        <v>15</v>
      </c>
      <c r="I266" s="27" t="s">
        <v>11</v>
      </c>
    </row>
    <row r="267" spans="1:9" s="22" customFormat="1" ht="24" x14ac:dyDescent="0.35">
      <c r="A267" s="23">
        <v>99</v>
      </c>
      <c r="B267" s="15">
        <v>1792</v>
      </c>
      <c r="C267" s="24" t="s">
        <v>719</v>
      </c>
      <c r="D267" s="11">
        <v>45321</v>
      </c>
      <c r="E267" s="24" t="s">
        <v>720</v>
      </c>
      <c r="F267" s="11" t="s">
        <v>721</v>
      </c>
      <c r="G267" s="46">
        <v>0</v>
      </c>
      <c r="H267" s="26" t="s">
        <v>129</v>
      </c>
      <c r="I267" s="27" t="s">
        <v>11</v>
      </c>
    </row>
    <row r="268" spans="1:9" s="22" customFormat="1" ht="24" x14ac:dyDescent="0.35">
      <c r="A268" s="23">
        <v>100</v>
      </c>
      <c r="B268" s="15">
        <v>1793</v>
      </c>
      <c r="C268" s="24" t="s">
        <v>722</v>
      </c>
      <c r="D268" s="11">
        <v>45299</v>
      </c>
      <c r="E268" s="24" t="s">
        <v>723</v>
      </c>
      <c r="F268" s="11" t="s">
        <v>724</v>
      </c>
      <c r="G268" s="46">
        <v>0</v>
      </c>
      <c r="H268" s="26" t="s">
        <v>129</v>
      </c>
      <c r="I268" s="27" t="s">
        <v>11</v>
      </c>
    </row>
    <row r="269" spans="1:9" s="22" customFormat="1" ht="24" x14ac:dyDescent="0.35">
      <c r="A269" s="23">
        <v>102</v>
      </c>
      <c r="B269" s="34">
        <v>1797</v>
      </c>
      <c r="C269" s="35" t="s">
        <v>725</v>
      </c>
      <c r="D269" s="36">
        <v>45302</v>
      </c>
      <c r="E269" s="35" t="s">
        <v>726</v>
      </c>
      <c r="F269" s="36" t="s">
        <v>727</v>
      </c>
      <c r="G269" s="46">
        <v>0</v>
      </c>
      <c r="H269" s="36" t="s">
        <v>129</v>
      </c>
      <c r="I269" s="27" t="s">
        <v>11</v>
      </c>
    </row>
    <row r="270" spans="1:9" s="22" customFormat="1" ht="24" x14ac:dyDescent="0.35">
      <c r="A270" s="23">
        <v>103</v>
      </c>
      <c r="B270" s="34">
        <v>1802</v>
      </c>
      <c r="C270" s="35" t="s">
        <v>728</v>
      </c>
      <c r="D270" s="36">
        <v>45303</v>
      </c>
      <c r="E270" s="35" t="s">
        <v>726</v>
      </c>
      <c r="F270" s="36" t="s">
        <v>727</v>
      </c>
      <c r="G270" s="46">
        <v>0</v>
      </c>
      <c r="H270" s="30" t="s">
        <v>129</v>
      </c>
      <c r="I270" s="27" t="s">
        <v>24</v>
      </c>
    </row>
    <row r="271" spans="1:9" s="22" customFormat="1" ht="24" x14ac:dyDescent="0.35">
      <c r="A271" s="23">
        <v>106</v>
      </c>
      <c r="B271" s="15">
        <v>1819</v>
      </c>
      <c r="C271" s="24" t="s">
        <v>50</v>
      </c>
      <c r="D271" s="11">
        <v>45342</v>
      </c>
      <c r="E271" s="24" t="s">
        <v>729</v>
      </c>
      <c r="F271" s="24" t="s">
        <v>730</v>
      </c>
      <c r="G271" s="46">
        <v>0</v>
      </c>
      <c r="H271" s="26" t="s">
        <v>731</v>
      </c>
      <c r="I271" s="27" t="s">
        <v>11</v>
      </c>
    </row>
    <row r="272" spans="1:9" s="22" customFormat="1" ht="24" x14ac:dyDescent="0.35">
      <c r="A272" s="23">
        <v>107</v>
      </c>
      <c r="B272" s="15">
        <v>1872</v>
      </c>
      <c r="C272" s="24" t="s">
        <v>732</v>
      </c>
      <c r="D272" s="11">
        <v>45342</v>
      </c>
      <c r="E272" s="24" t="s">
        <v>733</v>
      </c>
      <c r="F272" s="11" t="s">
        <v>734</v>
      </c>
      <c r="G272" s="46">
        <v>0</v>
      </c>
      <c r="H272" s="26" t="s">
        <v>23</v>
      </c>
      <c r="I272" s="27" t="s">
        <v>11</v>
      </c>
    </row>
    <row r="273" spans="1:9" s="22" customFormat="1" ht="24" x14ac:dyDescent="0.35">
      <c r="A273" s="23">
        <v>114</v>
      </c>
      <c r="B273" s="15">
        <v>1988</v>
      </c>
      <c r="C273" s="24" t="s">
        <v>735</v>
      </c>
      <c r="D273" s="11">
        <v>45359</v>
      </c>
      <c r="E273" s="24" t="s">
        <v>736</v>
      </c>
      <c r="F273" s="11" t="s">
        <v>429</v>
      </c>
      <c r="G273" s="46">
        <v>0</v>
      </c>
      <c r="H273" s="26" t="s">
        <v>421</v>
      </c>
      <c r="I273" s="27" t="s">
        <v>11</v>
      </c>
    </row>
    <row r="274" spans="1:9" s="22" customFormat="1" ht="24" x14ac:dyDescent="0.35">
      <c r="A274" s="23">
        <v>115</v>
      </c>
      <c r="B274" s="15">
        <v>2267</v>
      </c>
      <c r="C274" s="24" t="s">
        <v>589</v>
      </c>
      <c r="D274" s="11">
        <v>45379</v>
      </c>
      <c r="E274" s="24" t="s">
        <v>737</v>
      </c>
      <c r="F274" s="11" t="s">
        <v>738</v>
      </c>
      <c r="G274" s="46">
        <v>0</v>
      </c>
      <c r="H274" s="26" t="s">
        <v>60</v>
      </c>
      <c r="I274" s="27" t="s">
        <v>11</v>
      </c>
    </row>
    <row r="275" spans="1:9" s="22" customFormat="1" ht="24" x14ac:dyDescent="0.35">
      <c r="A275" s="23">
        <v>116</v>
      </c>
      <c r="B275" s="15">
        <v>2268</v>
      </c>
      <c r="C275" s="24" t="s">
        <v>589</v>
      </c>
      <c r="D275" s="11">
        <v>45379</v>
      </c>
      <c r="E275" s="24" t="s">
        <v>739</v>
      </c>
      <c r="F275" s="11" t="s">
        <v>738</v>
      </c>
      <c r="G275" s="46">
        <v>0</v>
      </c>
      <c r="H275" s="26" t="s">
        <v>60</v>
      </c>
      <c r="I275" s="27" t="s">
        <v>11</v>
      </c>
    </row>
    <row r="276" spans="1:9" s="22" customFormat="1" ht="24" x14ac:dyDescent="0.35">
      <c r="A276" s="23">
        <v>120</v>
      </c>
      <c r="B276" s="15">
        <v>2474</v>
      </c>
      <c r="C276" s="24" t="s">
        <v>740</v>
      </c>
      <c r="D276" s="11">
        <v>45429</v>
      </c>
      <c r="E276" s="24" t="s">
        <v>593</v>
      </c>
      <c r="F276" s="24" t="s">
        <v>594</v>
      </c>
      <c r="G276" s="46">
        <v>0</v>
      </c>
      <c r="H276" s="26" t="s">
        <v>293</v>
      </c>
      <c r="I276" s="27" t="s">
        <v>11</v>
      </c>
    </row>
    <row r="277" spans="1:9" s="22" customFormat="1" ht="24" x14ac:dyDescent="0.35">
      <c r="A277" s="23">
        <v>121</v>
      </c>
      <c r="B277" s="15">
        <v>2475</v>
      </c>
      <c r="C277" s="24" t="s">
        <v>741</v>
      </c>
      <c r="D277" s="11">
        <v>45429</v>
      </c>
      <c r="E277" s="24" t="s">
        <v>593</v>
      </c>
      <c r="F277" s="24" t="s">
        <v>594</v>
      </c>
      <c r="G277" s="46">
        <v>0</v>
      </c>
      <c r="H277" s="26" t="s">
        <v>452</v>
      </c>
      <c r="I277" s="27" t="s">
        <v>11</v>
      </c>
    </row>
    <row r="278" spans="1:9" s="22" customFormat="1" ht="24" x14ac:dyDescent="0.35">
      <c r="A278" s="23">
        <v>123</v>
      </c>
      <c r="B278" s="15">
        <v>2529</v>
      </c>
      <c r="C278" s="24" t="s">
        <v>742</v>
      </c>
      <c r="D278" s="11">
        <v>45425</v>
      </c>
      <c r="E278" s="24" t="s">
        <v>743</v>
      </c>
      <c r="F278" s="11" t="s">
        <v>744</v>
      </c>
      <c r="G278" s="46">
        <v>0</v>
      </c>
      <c r="H278" s="26" t="s">
        <v>75</v>
      </c>
      <c r="I278" s="27" t="s">
        <v>11</v>
      </c>
    </row>
    <row r="279" spans="1:9" s="22" customFormat="1" ht="24" x14ac:dyDescent="0.35">
      <c r="A279" s="23">
        <v>124</v>
      </c>
      <c r="B279" s="15">
        <v>2531</v>
      </c>
      <c r="C279" s="24" t="s">
        <v>745</v>
      </c>
      <c r="D279" s="11">
        <v>45797</v>
      </c>
      <c r="E279" s="24" t="s">
        <v>112</v>
      </c>
      <c r="F279" s="11" t="s">
        <v>746</v>
      </c>
      <c r="G279" s="46">
        <v>0</v>
      </c>
      <c r="H279" s="26" t="s">
        <v>60</v>
      </c>
      <c r="I279" s="27" t="s">
        <v>11</v>
      </c>
    </row>
    <row r="280" spans="1:9" s="22" customFormat="1" ht="24" x14ac:dyDescent="0.35">
      <c r="A280" s="23">
        <v>125</v>
      </c>
      <c r="B280" s="15">
        <v>2534</v>
      </c>
      <c r="C280" s="24" t="s">
        <v>290</v>
      </c>
      <c r="D280" s="11">
        <v>45457</v>
      </c>
      <c r="E280" s="24" t="s">
        <v>747</v>
      </c>
      <c r="F280" s="11" t="s">
        <v>748</v>
      </c>
      <c r="G280" s="46">
        <v>0</v>
      </c>
      <c r="H280" s="26" t="s">
        <v>421</v>
      </c>
      <c r="I280" s="27" t="s">
        <v>11</v>
      </c>
    </row>
    <row r="281" spans="1:9" s="22" customFormat="1" ht="24" x14ac:dyDescent="0.35">
      <c r="A281" s="23">
        <v>129</v>
      </c>
      <c r="B281" s="15">
        <v>2622</v>
      </c>
      <c r="C281" s="24" t="s">
        <v>749</v>
      </c>
      <c r="D281" s="11">
        <v>45468</v>
      </c>
      <c r="E281" s="24" t="s">
        <v>636</v>
      </c>
      <c r="F281" s="11" t="s">
        <v>637</v>
      </c>
      <c r="G281" s="46">
        <v>0</v>
      </c>
      <c r="H281" s="26" t="s">
        <v>28</v>
      </c>
      <c r="I281" s="28" t="s">
        <v>24</v>
      </c>
    </row>
    <row r="282" spans="1:9" s="40" customFormat="1" ht="24" x14ac:dyDescent="0.35">
      <c r="A282" s="23">
        <v>131</v>
      </c>
      <c r="B282" s="15">
        <v>2693</v>
      </c>
      <c r="C282" s="24" t="s">
        <v>750</v>
      </c>
      <c r="D282" s="11">
        <v>45468</v>
      </c>
      <c r="E282" s="24" t="s">
        <v>751</v>
      </c>
      <c r="F282" s="11" t="s">
        <v>752</v>
      </c>
      <c r="G282" s="46">
        <v>0</v>
      </c>
      <c r="H282" s="26" t="s">
        <v>293</v>
      </c>
      <c r="I282" s="27" t="s">
        <v>11</v>
      </c>
    </row>
    <row r="283" spans="1:9" s="22" customFormat="1" ht="24" x14ac:dyDescent="0.35">
      <c r="A283" s="23">
        <v>132</v>
      </c>
      <c r="B283" s="15">
        <v>2694</v>
      </c>
      <c r="C283" s="24" t="s">
        <v>753</v>
      </c>
      <c r="D283" s="11">
        <v>45468</v>
      </c>
      <c r="E283" s="24" t="s">
        <v>751</v>
      </c>
      <c r="F283" s="11" t="s">
        <v>752</v>
      </c>
      <c r="G283" s="46">
        <v>0</v>
      </c>
      <c r="H283" s="26" t="s">
        <v>293</v>
      </c>
      <c r="I283" s="27" t="s">
        <v>11</v>
      </c>
    </row>
    <row r="284" spans="1:9" s="22" customFormat="1" ht="24" x14ac:dyDescent="0.35">
      <c r="A284" s="23">
        <v>133</v>
      </c>
      <c r="B284" s="15">
        <v>2695</v>
      </c>
      <c r="C284" s="24" t="s">
        <v>754</v>
      </c>
      <c r="D284" s="11">
        <v>45470</v>
      </c>
      <c r="E284" s="24" t="s">
        <v>751</v>
      </c>
      <c r="F284" s="11" t="s">
        <v>752</v>
      </c>
      <c r="G284" s="46">
        <v>0</v>
      </c>
      <c r="H284" s="26" t="s">
        <v>293</v>
      </c>
      <c r="I284" s="27" t="s">
        <v>11</v>
      </c>
    </row>
    <row r="285" spans="1:9" s="22" customFormat="1" ht="24" x14ac:dyDescent="0.35">
      <c r="A285" s="23">
        <v>134</v>
      </c>
      <c r="B285" s="15">
        <v>2696</v>
      </c>
      <c r="C285" s="24" t="s">
        <v>290</v>
      </c>
      <c r="D285" s="11">
        <v>45833</v>
      </c>
      <c r="E285" s="24" t="s">
        <v>751</v>
      </c>
      <c r="F285" s="11" t="s">
        <v>752</v>
      </c>
      <c r="G285" s="46">
        <v>0</v>
      </c>
      <c r="H285" s="26" t="s">
        <v>293</v>
      </c>
      <c r="I285" s="27" t="s">
        <v>11</v>
      </c>
    </row>
    <row r="286" spans="1:9" s="22" customFormat="1" ht="24" x14ac:dyDescent="0.35">
      <c r="A286" s="23">
        <v>135</v>
      </c>
      <c r="B286" s="15">
        <v>2697</v>
      </c>
      <c r="C286" s="24" t="s">
        <v>755</v>
      </c>
      <c r="D286" s="11">
        <v>45468</v>
      </c>
      <c r="E286" s="24" t="s">
        <v>751</v>
      </c>
      <c r="F286" s="11" t="s">
        <v>752</v>
      </c>
      <c r="G286" s="46">
        <v>0</v>
      </c>
      <c r="H286" s="26" t="s">
        <v>452</v>
      </c>
      <c r="I286" s="27" t="s">
        <v>11</v>
      </c>
    </row>
    <row r="287" spans="1:9" s="22" customFormat="1" ht="24" x14ac:dyDescent="0.35">
      <c r="A287" s="23">
        <v>142</v>
      </c>
      <c r="B287" s="15">
        <v>2824</v>
      </c>
      <c r="C287" s="24" t="s">
        <v>756</v>
      </c>
      <c r="D287" s="11">
        <v>45490</v>
      </c>
      <c r="E287" s="24" t="s">
        <v>757</v>
      </c>
      <c r="F287" s="11" t="s">
        <v>758</v>
      </c>
      <c r="G287" s="46">
        <v>0</v>
      </c>
      <c r="H287" s="26" t="s">
        <v>28</v>
      </c>
      <c r="I287" s="27" t="s">
        <v>11</v>
      </c>
    </row>
    <row r="288" spans="1:9" s="22" customFormat="1" ht="24" x14ac:dyDescent="0.35">
      <c r="A288" s="23">
        <v>143</v>
      </c>
      <c r="B288" s="15">
        <v>2825</v>
      </c>
      <c r="C288" s="24" t="s">
        <v>759</v>
      </c>
      <c r="D288" s="11">
        <v>45495</v>
      </c>
      <c r="E288" s="24" t="s">
        <v>757</v>
      </c>
      <c r="F288" s="11" t="s">
        <v>758</v>
      </c>
      <c r="G288" s="46">
        <v>0</v>
      </c>
      <c r="H288" s="26" t="s">
        <v>452</v>
      </c>
      <c r="I288" s="27" t="s">
        <v>11</v>
      </c>
    </row>
    <row r="289" spans="1:9" s="22" customFormat="1" ht="24" x14ac:dyDescent="0.35">
      <c r="A289" s="23">
        <v>144</v>
      </c>
      <c r="B289" s="15">
        <v>2826</v>
      </c>
      <c r="C289" s="24" t="s">
        <v>760</v>
      </c>
      <c r="D289" s="11">
        <v>45495</v>
      </c>
      <c r="E289" s="24" t="s">
        <v>757</v>
      </c>
      <c r="F289" s="11" t="s">
        <v>758</v>
      </c>
      <c r="G289" s="46">
        <v>0</v>
      </c>
      <c r="H289" s="26" t="s">
        <v>452</v>
      </c>
      <c r="I289" s="27" t="s">
        <v>11</v>
      </c>
    </row>
    <row r="290" spans="1:9" s="22" customFormat="1" ht="24" x14ac:dyDescent="0.35">
      <c r="A290" s="23">
        <v>145</v>
      </c>
      <c r="B290" s="15">
        <v>2827</v>
      </c>
      <c r="C290" s="24" t="s">
        <v>670</v>
      </c>
      <c r="D290" s="11">
        <v>45495</v>
      </c>
      <c r="E290" s="24" t="s">
        <v>761</v>
      </c>
      <c r="F290" s="11" t="s">
        <v>758</v>
      </c>
      <c r="G290" s="46">
        <v>0</v>
      </c>
      <c r="H290" s="26" t="s">
        <v>293</v>
      </c>
      <c r="I290" s="27" t="s">
        <v>11</v>
      </c>
    </row>
    <row r="291" spans="1:9" s="22" customFormat="1" ht="24" x14ac:dyDescent="0.35">
      <c r="A291" s="23">
        <v>147</v>
      </c>
      <c r="B291" s="15">
        <v>2847</v>
      </c>
      <c r="C291" s="24" t="s">
        <v>762</v>
      </c>
      <c r="D291" s="11">
        <v>45509</v>
      </c>
      <c r="E291" s="24" t="s">
        <v>547</v>
      </c>
      <c r="F291" s="11" t="s">
        <v>569</v>
      </c>
      <c r="G291" s="46">
        <v>0</v>
      </c>
      <c r="H291" s="26" t="s">
        <v>421</v>
      </c>
      <c r="I291" s="27" t="s">
        <v>11</v>
      </c>
    </row>
    <row r="292" spans="1:9" s="22" customFormat="1" ht="24" x14ac:dyDescent="0.35">
      <c r="A292" s="23">
        <v>151</v>
      </c>
      <c r="B292" s="15">
        <v>2851</v>
      </c>
      <c r="C292" s="24" t="s">
        <v>754</v>
      </c>
      <c r="D292" s="11">
        <v>45509</v>
      </c>
      <c r="E292" s="24" t="s">
        <v>547</v>
      </c>
      <c r="F292" s="11" t="s">
        <v>569</v>
      </c>
      <c r="G292" s="46">
        <v>0</v>
      </c>
      <c r="H292" s="26" t="s">
        <v>421</v>
      </c>
      <c r="I292" s="27" t="s">
        <v>11</v>
      </c>
    </row>
    <row r="293" spans="1:9" s="22" customFormat="1" ht="24" x14ac:dyDescent="0.35">
      <c r="A293" s="23">
        <v>152</v>
      </c>
      <c r="B293" s="15">
        <v>2852</v>
      </c>
      <c r="C293" s="24" t="s">
        <v>763</v>
      </c>
      <c r="D293" s="11">
        <v>45488</v>
      </c>
      <c r="E293" s="24" t="s">
        <v>764</v>
      </c>
      <c r="F293" s="11" t="s">
        <v>765</v>
      </c>
      <c r="G293" s="46">
        <v>0</v>
      </c>
      <c r="H293" s="26" t="s">
        <v>19</v>
      </c>
      <c r="I293" s="27" t="s">
        <v>11</v>
      </c>
    </row>
    <row r="294" spans="1:9" s="22" customFormat="1" ht="24" x14ac:dyDescent="0.3">
      <c r="A294" s="23">
        <v>156</v>
      </c>
      <c r="B294" s="15">
        <v>2856</v>
      </c>
      <c r="C294" s="24" t="s">
        <v>766</v>
      </c>
      <c r="D294" s="11">
        <v>45503</v>
      </c>
      <c r="E294" s="24" t="s">
        <v>450</v>
      </c>
      <c r="F294" s="37" t="s">
        <v>451</v>
      </c>
      <c r="G294" s="46">
        <v>0</v>
      </c>
      <c r="H294" s="26" t="s">
        <v>452</v>
      </c>
      <c r="I294" s="27" t="s">
        <v>24</v>
      </c>
    </row>
    <row r="295" spans="1:9" s="22" customFormat="1" ht="24" x14ac:dyDescent="0.35">
      <c r="A295" s="23">
        <v>157</v>
      </c>
      <c r="B295" s="15">
        <v>2906</v>
      </c>
      <c r="C295" s="24" t="s">
        <v>767</v>
      </c>
      <c r="D295" s="11">
        <v>45512</v>
      </c>
      <c r="E295" s="24" t="s">
        <v>768</v>
      </c>
      <c r="F295" s="11" t="s">
        <v>769</v>
      </c>
      <c r="G295" s="46">
        <v>0</v>
      </c>
      <c r="H295" s="26" t="s">
        <v>15</v>
      </c>
      <c r="I295" s="27" t="s">
        <v>11</v>
      </c>
    </row>
    <row r="296" spans="1:9" s="22" customFormat="1" ht="24" x14ac:dyDescent="0.35">
      <c r="A296" s="23">
        <v>159</v>
      </c>
      <c r="B296" s="15">
        <v>2915</v>
      </c>
      <c r="C296" s="24" t="s">
        <v>753</v>
      </c>
      <c r="D296" s="11">
        <v>45512</v>
      </c>
      <c r="E296" s="24" t="s">
        <v>291</v>
      </c>
      <c r="F296" s="11" t="s">
        <v>292</v>
      </c>
      <c r="G296" s="46">
        <v>0</v>
      </c>
      <c r="H296" s="26" t="s">
        <v>293</v>
      </c>
      <c r="I296" s="27" t="s">
        <v>11</v>
      </c>
    </row>
    <row r="297" spans="1:9" s="22" customFormat="1" ht="24" x14ac:dyDescent="0.35">
      <c r="A297" s="23">
        <v>160</v>
      </c>
      <c r="B297" s="15">
        <v>2916</v>
      </c>
      <c r="C297" s="24" t="s">
        <v>770</v>
      </c>
      <c r="D297" s="11">
        <v>45503</v>
      </c>
      <c r="E297" s="24" t="s">
        <v>291</v>
      </c>
      <c r="F297" s="11" t="s">
        <v>292</v>
      </c>
      <c r="G297" s="46">
        <v>0</v>
      </c>
      <c r="H297" s="26" t="s">
        <v>452</v>
      </c>
      <c r="I297" s="27" t="s">
        <v>11</v>
      </c>
    </row>
    <row r="298" spans="1:9" s="22" customFormat="1" ht="24" x14ac:dyDescent="0.35">
      <c r="A298" s="23">
        <v>162</v>
      </c>
      <c r="B298" s="15">
        <v>2918</v>
      </c>
      <c r="C298" s="24" t="s">
        <v>771</v>
      </c>
      <c r="D298" s="11">
        <v>45503</v>
      </c>
      <c r="E298" s="24" t="s">
        <v>291</v>
      </c>
      <c r="F298" s="11" t="s">
        <v>292</v>
      </c>
      <c r="G298" s="46">
        <v>0</v>
      </c>
      <c r="H298" s="26" t="s">
        <v>293</v>
      </c>
      <c r="I298" s="27" t="s">
        <v>11</v>
      </c>
    </row>
    <row r="299" spans="1:9" s="22" customFormat="1" ht="24" x14ac:dyDescent="0.35">
      <c r="A299" s="23">
        <v>163</v>
      </c>
      <c r="B299" s="15">
        <v>2919</v>
      </c>
      <c r="C299" s="24" t="s">
        <v>750</v>
      </c>
      <c r="D299" s="11">
        <v>45503</v>
      </c>
      <c r="E299" s="24" t="s">
        <v>291</v>
      </c>
      <c r="F299" s="11" t="s">
        <v>292</v>
      </c>
      <c r="G299" s="46">
        <v>0</v>
      </c>
      <c r="H299" s="26" t="s">
        <v>293</v>
      </c>
      <c r="I299" s="27" t="s">
        <v>11</v>
      </c>
    </row>
    <row r="300" spans="1:9" s="22" customFormat="1" ht="24" x14ac:dyDescent="0.35">
      <c r="A300" s="23">
        <v>164</v>
      </c>
      <c r="B300" s="15">
        <v>2920</v>
      </c>
      <c r="C300" s="24" t="s">
        <v>772</v>
      </c>
      <c r="D300" s="11">
        <v>45544</v>
      </c>
      <c r="E300" s="24" t="s">
        <v>291</v>
      </c>
      <c r="F300" s="11" t="s">
        <v>292</v>
      </c>
      <c r="G300" s="46">
        <v>0</v>
      </c>
      <c r="H300" s="26" t="s">
        <v>293</v>
      </c>
      <c r="I300" s="27" t="s">
        <v>11</v>
      </c>
    </row>
    <row r="301" spans="1:9" s="22" customFormat="1" ht="24" x14ac:dyDescent="0.35">
      <c r="A301" s="23">
        <v>165</v>
      </c>
      <c r="B301" s="15">
        <v>2921</v>
      </c>
      <c r="C301" s="24" t="s">
        <v>565</v>
      </c>
      <c r="D301" s="11">
        <v>45503</v>
      </c>
      <c r="E301" s="24" t="s">
        <v>291</v>
      </c>
      <c r="F301" s="11" t="s">
        <v>292</v>
      </c>
      <c r="G301" s="46">
        <v>0</v>
      </c>
      <c r="H301" s="26" t="s">
        <v>452</v>
      </c>
      <c r="I301" s="27" t="s">
        <v>11</v>
      </c>
    </row>
    <row r="302" spans="1:9" s="22" customFormat="1" ht="24" x14ac:dyDescent="0.35">
      <c r="A302" s="23">
        <v>166</v>
      </c>
      <c r="B302" s="15">
        <v>2922</v>
      </c>
      <c r="C302" s="24" t="s">
        <v>754</v>
      </c>
      <c r="D302" s="11">
        <v>45503</v>
      </c>
      <c r="E302" s="24" t="s">
        <v>291</v>
      </c>
      <c r="F302" s="11" t="s">
        <v>292</v>
      </c>
      <c r="G302" s="46">
        <v>0</v>
      </c>
      <c r="H302" s="26" t="s">
        <v>293</v>
      </c>
      <c r="I302" s="27" t="s">
        <v>11</v>
      </c>
    </row>
    <row r="303" spans="1:9" s="22" customFormat="1" ht="24" x14ac:dyDescent="0.35">
      <c r="A303" s="23">
        <v>168</v>
      </c>
      <c r="B303" s="15">
        <v>2936</v>
      </c>
      <c r="C303" s="24" t="s">
        <v>773</v>
      </c>
      <c r="D303" s="11">
        <v>45510</v>
      </c>
      <c r="E303" s="24" t="s">
        <v>774</v>
      </c>
      <c r="F303" s="11" t="s">
        <v>292</v>
      </c>
      <c r="G303" s="46">
        <v>0</v>
      </c>
      <c r="H303" s="26" t="s">
        <v>293</v>
      </c>
      <c r="I303" s="27" t="s">
        <v>11</v>
      </c>
    </row>
    <row r="304" spans="1:9" s="22" customFormat="1" ht="24" x14ac:dyDescent="0.35">
      <c r="A304" s="23">
        <v>169</v>
      </c>
      <c r="B304" s="15">
        <v>3004</v>
      </c>
      <c r="C304" s="24" t="s">
        <v>775</v>
      </c>
      <c r="D304" s="11">
        <v>45513</v>
      </c>
      <c r="E304" s="24" t="s">
        <v>776</v>
      </c>
      <c r="F304" s="11" t="s">
        <v>777</v>
      </c>
      <c r="G304" s="46">
        <v>0</v>
      </c>
      <c r="H304" s="26" t="s">
        <v>75</v>
      </c>
      <c r="I304" s="27" t="s">
        <v>11</v>
      </c>
    </row>
    <row r="305" spans="1:9" s="22" customFormat="1" ht="24" x14ac:dyDescent="0.35">
      <c r="A305" s="23">
        <v>172</v>
      </c>
      <c r="B305" s="24">
        <v>3066</v>
      </c>
      <c r="C305" s="24" t="s">
        <v>778</v>
      </c>
      <c r="D305" s="11">
        <v>45536</v>
      </c>
      <c r="E305" s="24" t="s">
        <v>447</v>
      </c>
      <c r="F305" s="24" t="s">
        <v>448</v>
      </c>
      <c r="G305" s="46">
        <v>0</v>
      </c>
      <c r="H305" s="26" t="s">
        <v>28</v>
      </c>
      <c r="I305" s="27" t="s">
        <v>11</v>
      </c>
    </row>
    <row r="306" spans="1:9" s="22" customFormat="1" ht="24" x14ac:dyDescent="0.35">
      <c r="A306" s="23">
        <v>174</v>
      </c>
      <c r="B306" s="24">
        <v>3069</v>
      </c>
      <c r="C306" s="24" t="s">
        <v>779</v>
      </c>
      <c r="D306" s="11">
        <v>45536</v>
      </c>
      <c r="E306" s="24" t="s">
        <v>447</v>
      </c>
      <c r="F306" s="24" t="s">
        <v>448</v>
      </c>
      <c r="G306" s="46">
        <v>0</v>
      </c>
      <c r="H306" s="26" t="s">
        <v>28</v>
      </c>
      <c r="I306" s="27" t="s">
        <v>11</v>
      </c>
    </row>
    <row r="307" spans="1:9" s="22" customFormat="1" ht="24" x14ac:dyDescent="0.35">
      <c r="A307" s="23">
        <v>175</v>
      </c>
      <c r="B307" s="24">
        <v>3071</v>
      </c>
      <c r="C307" s="24" t="s">
        <v>373</v>
      </c>
      <c r="D307" s="11">
        <v>45463</v>
      </c>
      <c r="E307" s="24" t="s">
        <v>780</v>
      </c>
      <c r="F307" s="11" t="s">
        <v>781</v>
      </c>
      <c r="G307" s="46">
        <v>0</v>
      </c>
      <c r="H307" s="24" t="s">
        <v>468</v>
      </c>
      <c r="I307" s="27" t="s">
        <v>11</v>
      </c>
    </row>
    <row r="308" spans="1:9" s="22" customFormat="1" ht="24" x14ac:dyDescent="0.35">
      <c r="A308" s="23">
        <v>178</v>
      </c>
      <c r="B308" s="24">
        <v>3105</v>
      </c>
      <c r="C308" s="24" t="s">
        <v>782</v>
      </c>
      <c r="D308" s="11">
        <v>45561</v>
      </c>
      <c r="E308" s="24" t="s">
        <v>783</v>
      </c>
      <c r="F308" s="11" t="s">
        <v>784</v>
      </c>
      <c r="G308" s="46">
        <v>0</v>
      </c>
      <c r="H308" s="26" t="s">
        <v>53</v>
      </c>
      <c r="I308" s="27" t="s">
        <v>11</v>
      </c>
    </row>
    <row r="309" spans="1:9" s="22" customFormat="1" ht="24" x14ac:dyDescent="0.35">
      <c r="A309" s="23">
        <v>179</v>
      </c>
      <c r="B309" s="24">
        <v>3106</v>
      </c>
      <c r="C309" s="24" t="s">
        <v>785</v>
      </c>
      <c r="D309" s="11">
        <v>45530</v>
      </c>
      <c r="E309" s="24" t="s">
        <v>786</v>
      </c>
      <c r="F309" s="11" t="s">
        <v>784</v>
      </c>
      <c r="G309" s="46">
        <v>0</v>
      </c>
      <c r="H309" s="26" t="s">
        <v>53</v>
      </c>
      <c r="I309" s="27" t="s">
        <v>11</v>
      </c>
    </row>
    <row r="310" spans="1:9" s="22" customFormat="1" ht="24" x14ac:dyDescent="0.35">
      <c r="A310" s="23">
        <v>180</v>
      </c>
      <c r="B310" s="15">
        <v>3194</v>
      </c>
      <c r="C310" s="24" t="s">
        <v>787</v>
      </c>
      <c r="D310" s="11">
        <v>45531</v>
      </c>
      <c r="E310" s="24" t="s">
        <v>788</v>
      </c>
      <c r="F310" s="11" t="s">
        <v>789</v>
      </c>
      <c r="G310" s="46">
        <v>0</v>
      </c>
      <c r="H310" s="26" t="s">
        <v>10</v>
      </c>
      <c r="I310" s="27" t="s">
        <v>11</v>
      </c>
    </row>
    <row r="311" spans="1:9" s="22" customFormat="1" ht="24" x14ac:dyDescent="0.35">
      <c r="A311" s="23">
        <v>185</v>
      </c>
      <c r="B311" s="15">
        <v>3310</v>
      </c>
      <c r="C311" s="24" t="s">
        <v>47</v>
      </c>
      <c r="D311" s="11">
        <v>45580</v>
      </c>
      <c r="E311" s="24" t="s">
        <v>790</v>
      </c>
      <c r="F311" s="11" t="s">
        <v>791</v>
      </c>
      <c r="G311" s="46">
        <v>0</v>
      </c>
      <c r="H311" s="26" t="s">
        <v>421</v>
      </c>
      <c r="I311" s="27" t="s">
        <v>11</v>
      </c>
    </row>
    <row r="312" spans="1:9" s="22" customFormat="1" ht="24" x14ac:dyDescent="0.35">
      <c r="A312" s="23">
        <v>195</v>
      </c>
      <c r="B312" s="15">
        <v>3499</v>
      </c>
      <c r="C312" s="24" t="s">
        <v>792</v>
      </c>
      <c r="D312" s="11">
        <v>45687</v>
      </c>
      <c r="E312" s="24" t="s">
        <v>486</v>
      </c>
      <c r="F312" s="11" t="s">
        <v>487</v>
      </c>
      <c r="G312" s="46">
        <v>0</v>
      </c>
      <c r="H312" s="26" t="s">
        <v>28</v>
      </c>
      <c r="I312" s="27" t="s">
        <v>11</v>
      </c>
    </row>
    <row r="313" spans="1:9" s="22" customFormat="1" ht="24" x14ac:dyDescent="0.35">
      <c r="A313" s="23">
        <v>197</v>
      </c>
      <c r="B313" s="15">
        <v>3501</v>
      </c>
      <c r="C313" s="24" t="s">
        <v>793</v>
      </c>
      <c r="D313" s="11">
        <v>45666</v>
      </c>
      <c r="E313" s="24" t="s">
        <v>486</v>
      </c>
      <c r="F313" s="11" t="s">
        <v>487</v>
      </c>
      <c r="G313" s="46">
        <v>0</v>
      </c>
      <c r="H313" s="26" t="s">
        <v>28</v>
      </c>
      <c r="I313" s="27" t="s">
        <v>11</v>
      </c>
    </row>
    <row r="314" spans="1:9" s="22" customFormat="1" ht="24" x14ac:dyDescent="0.35">
      <c r="A314" s="23">
        <v>200</v>
      </c>
      <c r="B314" s="15">
        <v>3516</v>
      </c>
      <c r="C314" s="24" t="s">
        <v>794</v>
      </c>
      <c r="D314" s="11">
        <v>45629</v>
      </c>
      <c r="E314" s="24" t="s">
        <v>285</v>
      </c>
      <c r="F314" s="11" t="s">
        <v>286</v>
      </c>
      <c r="G314" s="46">
        <v>0</v>
      </c>
      <c r="H314" s="26" t="s">
        <v>28</v>
      </c>
      <c r="I314" s="27" t="s">
        <v>11</v>
      </c>
    </row>
    <row r="315" spans="1:9" s="22" customFormat="1" ht="24" x14ac:dyDescent="0.35">
      <c r="A315" s="23">
        <v>208</v>
      </c>
      <c r="B315" s="29">
        <v>3589</v>
      </c>
      <c r="C315" s="12" t="s">
        <v>795</v>
      </c>
      <c r="D315" s="11">
        <v>45636</v>
      </c>
      <c r="E315" s="12" t="s">
        <v>796</v>
      </c>
      <c r="F315" s="13" t="s">
        <v>797</v>
      </c>
      <c r="G315" s="46">
        <v>0</v>
      </c>
      <c r="H315" s="14" t="s">
        <v>19</v>
      </c>
      <c r="I315" s="27" t="s">
        <v>11</v>
      </c>
    </row>
    <row r="316" spans="1:9" s="22" customFormat="1" ht="24" x14ac:dyDescent="0.35">
      <c r="A316" s="23">
        <v>210</v>
      </c>
      <c r="B316" s="29">
        <v>3602</v>
      </c>
      <c r="C316" s="12" t="s">
        <v>798</v>
      </c>
      <c r="D316" s="11">
        <v>45685</v>
      </c>
      <c r="E316" s="12" t="s">
        <v>799</v>
      </c>
      <c r="F316" s="13" t="s">
        <v>800</v>
      </c>
      <c r="G316" s="46">
        <v>0</v>
      </c>
      <c r="H316" s="26" t="s">
        <v>60</v>
      </c>
      <c r="I316" s="27" t="s">
        <v>11</v>
      </c>
    </row>
    <row r="317" spans="1:9" s="22" customFormat="1" ht="24" x14ac:dyDescent="0.35">
      <c r="A317" s="23">
        <v>223</v>
      </c>
      <c r="B317" s="15" t="s">
        <v>801</v>
      </c>
      <c r="C317" s="24" t="s">
        <v>802</v>
      </c>
      <c r="D317" s="11">
        <v>45853</v>
      </c>
      <c r="E317" s="24" t="s">
        <v>803</v>
      </c>
      <c r="F317" s="11" t="s">
        <v>804</v>
      </c>
      <c r="G317" s="46">
        <v>0</v>
      </c>
      <c r="H317" s="26" t="s">
        <v>15</v>
      </c>
      <c r="I317" s="27" t="s">
        <v>11</v>
      </c>
    </row>
    <row r="318" spans="1:9" s="22" customFormat="1" ht="24" x14ac:dyDescent="0.35">
      <c r="A318" s="23">
        <v>224</v>
      </c>
      <c r="B318" s="15">
        <v>332</v>
      </c>
      <c r="C318" s="24" t="s">
        <v>805</v>
      </c>
      <c r="D318" s="11">
        <v>45810</v>
      </c>
      <c r="E318" s="24" t="s">
        <v>806</v>
      </c>
      <c r="F318" s="11" t="s">
        <v>807</v>
      </c>
      <c r="G318" s="46">
        <v>0</v>
      </c>
      <c r="H318" s="14" t="s">
        <v>698</v>
      </c>
      <c r="I318" s="27" t="s">
        <v>11</v>
      </c>
    </row>
    <row r="319" spans="1:9" s="22" customFormat="1" ht="24" x14ac:dyDescent="0.35">
      <c r="A319" s="23">
        <v>225</v>
      </c>
      <c r="B319" s="15" t="s">
        <v>808</v>
      </c>
      <c r="C319" s="12" t="s">
        <v>809</v>
      </c>
      <c r="D319" s="11">
        <v>45784</v>
      </c>
      <c r="E319" s="12" t="s">
        <v>810</v>
      </c>
      <c r="F319" s="11" t="s">
        <v>399</v>
      </c>
      <c r="G319" s="46">
        <v>0</v>
      </c>
      <c r="H319" s="26" t="s">
        <v>15</v>
      </c>
      <c r="I319" s="27" t="s">
        <v>11</v>
      </c>
    </row>
    <row r="320" spans="1:9" s="22" customFormat="1" ht="24" x14ac:dyDescent="0.35">
      <c r="A320" s="23">
        <v>226</v>
      </c>
      <c r="B320" s="15" t="s">
        <v>811</v>
      </c>
      <c r="C320" s="12" t="s">
        <v>809</v>
      </c>
      <c r="D320" s="11">
        <v>45777</v>
      </c>
      <c r="E320" s="12" t="s">
        <v>812</v>
      </c>
      <c r="F320" s="11" t="s">
        <v>813</v>
      </c>
      <c r="G320" s="46">
        <v>0</v>
      </c>
      <c r="H320" s="26" t="s">
        <v>15</v>
      </c>
      <c r="I320" s="27" t="s">
        <v>11</v>
      </c>
    </row>
    <row r="321" spans="1:9" s="22" customFormat="1" ht="24" x14ac:dyDescent="0.35">
      <c r="A321" s="23">
        <v>227</v>
      </c>
      <c r="B321" s="15" t="s">
        <v>814</v>
      </c>
      <c r="C321" s="12" t="s">
        <v>809</v>
      </c>
      <c r="D321" s="11">
        <v>45778</v>
      </c>
      <c r="E321" s="12" t="s">
        <v>815</v>
      </c>
      <c r="F321" s="11" t="s">
        <v>816</v>
      </c>
      <c r="G321" s="46">
        <v>0</v>
      </c>
      <c r="H321" s="26" t="s">
        <v>15</v>
      </c>
      <c r="I321" s="27" t="s">
        <v>11</v>
      </c>
    </row>
    <row r="322" spans="1:9" s="22" customFormat="1" ht="24" x14ac:dyDescent="0.35">
      <c r="A322" s="23">
        <v>228</v>
      </c>
      <c r="B322" s="15" t="s">
        <v>817</v>
      </c>
      <c r="C322" s="12" t="s">
        <v>818</v>
      </c>
      <c r="D322" s="11">
        <v>45799</v>
      </c>
      <c r="E322" s="12" t="s">
        <v>819</v>
      </c>
      <c r="F322" s="11" t="s">
        <v>820</v>
      </c>
      <c r="G322" s="46">
        <v>0</v>
      </c>
      <c r="H322" s="26" t="s">
        <v>15</v>
      </c>
      <c r="I322" s="27" t="s">
        <v>11</v>
      </c>
    </row>
    <row r="323" spans="1:9" s="22" customFormat="1" ht="24" x14ac:dyDescent="0.35">
      <c r="A323" s="23">
        <v>229</v>
      </c>
      <c r="B323" s="15" t="s">
        <v>821</v>
      </c>
      <c r="C323" s="12" t="s">
        <v>822</v>
      </c>
      <c r="D323" s="11">
        <v>45811</v>
      </c>
      <c r="E323" s="12" t="s">
        <v>823</v>
      </c>
      <c r="F323" s="24" t="s">
        <v>824</v>
      </c>
      <c r="G323" s="46">
        <v>0</v>
      </c>
      <c r="H323" s="14" t="s">
        <v>10</v>
      </c>
      <c r="I323" s="27" t="s">
        <v>11</v>
      </c>
    </row>
    <row r="324" spans="1:9" s="22" customFormat="1" ht="24" x14ac:dyDescent="0.35">
      <c r="A324" s="23">
        <v>230</v>
      </c>
      <c r="B324" s="15" t="s">
        <v>825</v>
      </c>
      <c r="C324" s="12" t="s">
        <v>822</v>
      </c>
      <c r="D324" s="11">
        <v>45811</v>
      </c>
      <c r="E324" s="12" t="s">
        <v>826</v>
      </c>
      <c r="F324" s="24" t="s">
        <v>827</v>
      </c>
      <c r="G324" s="46">
        <v>0</v>
      </c>
      <c r="H324" s="14" t="s">
        <v>10</v>
      </c>
      <c r="I324" s="27" t="s">
        <v>11</v>
      </c>
    </row>
    <row r="325" spans="1:9" s="22" customFormat="1" ht="36" x14ac:dyDescent="0.35">
      <c r="A325" s="23">
        <v>231</v>
      </c>
      <c r="B325" s="15" t="s">
        <v>828</v>
      </c>
      <c r="C325" s="24" t="s">
        <v>829</v>
      </c>
      <c r="D325" s="11">
        <v>45814</v>
      </c>
      <c r="E325" s="24" t="s">
        <v>830</v>
      </c>
      <c r="F325" s="11" t="s">
        <v>831</v>
      </c>
      <c r="G325" s="46">
        <v>0</v>
      </c>
      <c r="H325" s="26" t="s">
        <v>136</v>
      </c>
      <c r="I325" s="27" t="s">
        <v>11</v>
      </c>
    </row>
    <row r="326" spans="1:9" s="22" customFormat="1" ht="24" x14ac:dyDescent="0.35">
      <c r="A326" s="23">
        <v>232</v>
      </c>
      <c r="B326" s="15" t="s">
        <v>832</v>
      </c>
      <c r="C326" s="24" t="s">
        <v>833</v>
      </c>
      <c r="D326" s="11">
        <v>45762</v>
      </c>
      <c r="E326" s="12" t="s">
        <v>834</v>
      </c>
      <c r="F326" s="11" t="s">
        <v>835</v>
      </c>
      <c r="G326" s="46">
        <v>0</v>
      </c>
      <c r="H326" s="26" t="s">
        <v>711</v>
      </c>
      <c r="I326" s="27" t="s">
        <v>11</v>
      </c>
    </row>
    <row r="327" spans="1:9" s="22" customFormat="1" ht="24" x14ac:dyDescent="0.35">
      <c r="A327" s="23">
        <v>233</v>
      </c>
      <c r="B327" s="15">
        <v>3661</v>
      </c>
      <c r="C327" s="24" t="s">
        <v>641</v>
      </c>
      <c r="D327" s="11">
        <v>45691</v>
      </c>
      <c r="E327" s="24" t="s">
        <v>636</v>
      </c>
      <c r="F327" s="24" t="s">
        <v>836</v>
      </c>
      <c r="G327" s="46">
        <v>0</v>
      </c>
      <c r="H327" s="28" t="s">
        <v>293</v>
      </c>
      <c r="I327" s="27" t="s">
        <v>11</v>
      </c>
    </row>
    <row r="328" spans="1:9" s="22" customFormat="1" ht="24" x14ac:dyDescent="0.35">
      <c r="A328" s="23">
        <v>234</v>
      </c>
      <c r="B328" s="15">
        <v>3662</v>
      </c>
      <c r="C328" s="24" t="s">
        <v>749</v>
      </c>
      <c r="D328" s="11">
        <v>45686</v>
      </c>
      <c r="E328" s="24" t="s">
        <v>636</v>
      </c>
      <c r="F328" s="24" t="s">
        <v>836</v>
      </c>
      <c r="G328" s="46">
        <v>0</v>
      </c>
      <c r="H328" s="26" t="s">
        <v>28</v>
      </c>
      <c r="I328" s="27" t="s">
        <v>11</v>
      </c>
    </row>
    <row r="329" spans="1:9" s="22" customFormat="1" ht="24" x14ac:dyDescent="0.35">
      <c r="A329" s="23">
        <v>235</v>
      </c>
      <c r="B329" s="15">
        <v>3663</v>
      </c>
      <c r="C329" s="24" t="s">
        <v>479</v>
      </c>
      <c r="D329" s="11">
        <v>45680</v>
      </c>
      <c r="E329" s="24" t="s">
        <v>636</v>
      </c>
      <c r="F329" s="24" t="s">
        <v>836</v>
      </c>
      <c r="G329" s="46">
        <v>0</v>
      </c>
      <c r="H329" s="26" t="s">
        <v>28</v>
      </c>
      <c r="I329" s="27" t="s">
        <v>11</v>
      </c>
    </row>
    <row r="330" spans="1:9" s="22" customFormat="1" ht="24" x14ac:dyDescent="0.35">
      <c r="A330" s="23">
        <v>236</v>
      </c>
      <c r="B330" s="15">
        <v>3664</v>
      </c>
      <c r="C330" s="24" t="s">
        <v>79</v>
      </c>
      <c r="D330" s="11">
        <v>45684</v>
      </c>
      <c r="E330" s="24" t="s">
        <v>636</v>
      </c>
      <c r="F330" s="24" t="s">
        <v>836</v>
      </c>
      <c r="G330" s="46">
        <v>0</v>
      </c>
      <c r="H330" s="26" t="s">
        <v>28</v>
      </c>
      <c r="I330" s="27" t="s">
        <v>11</v>
      </c>
    </row>
    <row r="331" spans="1:9" s="22" customFormat="1" ht="24" x14ac:dyDescent="0.35">
      <c r="A331" s="23">
        <v>237</v>
      </c>
      <c r="B331" s="15">
        <v>3665</v>
      </c>
      <c r="C331" s="24" t="s">
        <v>837</v>
      </c>
      <c r="D331" s="11">
        <v>45694</v>
      </c>
      <c r="E331" s="24" t="s">
        <v>636</v>
      </c>
      <c r="F331" s="24" t="s">
        <v>836</v>
      </c>
      <c r="G331" s="46">
        <v>0</v>
      </c>
      <c r="H331" s="26" t="s">
        <v>28</v>
      </c>
      <c r="I331" s="27" t="s">
        <v>11</v>
      </c>
    </row>
    <row r="332" spans="1:9" s="22" customFormat="1" ht="24" x14ac:dyDescent="0.35">
      <c r="A332" s="23">
        <v>238</v>
      </c>
      <c r="B332" s="15">
        <v>3667</v>
      </c>
      <c r="C332" s="24" t="s">
        <v>838</v>
      </c>
      <c r="D332" s="11">
        <v>45681</v>
      </c>
      <c r="E332" s="24" t="s">
        <v>636</v>
      </c>
      <c r="F332" s="24" t="s">
        <v>836</v>
      </c>
      <c r="G332" s="46">
        <v>0</v>
      </c>
      <c r="H332" s="26" t="s">
        <v>28</v>
      </c>
      <c r="I332" s="27" t="s">
        <v>11</v>
      </c>
    </row>
    <row r="333" spans="1:9" s="22" customFormat="1" ht="24" x14ac:dyDescent="0.35">
      <c r="A333" s="23">
        <v>245</v>
      </c>
      <c r="B333" s="34">
        <v>3718</v>
      </c>
      <c r="C333" s="35" t="s">
        <v>839</v>
      </c>
      <c r="D333" s="36">
        <v>45671</v>
      </c>
      <c r="E333" s="35" t="s">
        <v>840</v>
      </c>
      <c r="F333" s="36" t="s">
        <v>841</v>
      </c>
      <c r="G333" s="46">
        <v>0</v>
      </c>
      <c r="H333" s="30" t="s">
        <v>10</v>
      </c>
      <c r="I333" s="27" t="s">
        <v>11</v>
      </c>
    </row>
    <row r="334" spans="1:9" s="22" customFormat="1" ht="24" x14ac:dyDescent="0.35">
      <c r="A334" s="23">
        <v>255</v>
      </c>
      <c r="B334" s="15">
        <v>3803</v>
      </c>
      <c r="C334" s="24" t="s">
        <v>842</v>
      </c>
      <c r="D334" s="11">
        <v>45706</v>
      </c>
      <c r="E334" s="24" t="s">
        <v>266</v>
      </c>
      <c r="F334" s="11" t="s">
        <v>843</v>
      </c>
      <c r="G334" s="46">
        <v>0</v>
      </c>
      <c r="H334" s="26" t="s">
        <v>15</v>
      </c>
      <c r="I334" s="27" t="s">
        <v>11</v>
      </c>
    </row>
    <row r="335" spans="1:9" s="22" customFormat="1" ht="24" x14ac:dyDescent="0.35">
      <c r="A335" s="23">
        <v>265</v>
      </c>
      <c r="B335" s="15">
        <v>3835</v>
      </c>
      <c r="C335" s="24" t="s">
        <v>844</v>
      </c>
      <c r="D335" s="11">
        <v>45783</v>
      </c>
      <c r="E335" s="24" t="s">
        <v>261</v>
      </c>
      <c r="F335" s="11" t="s">
        <v>845</v>
      </c>
      <c r="G335" s="46">
        <v>0</v>
      </c>
      <c r="H335" s="26" t="s">
        <v>15</v>
      </c>
      <c r="I335" s="27" t="s">
        <v>11</v>
      </c>
    </row>
    <row r="336" spans="1:9" s="22" customFormat="1" ht="24" x14ac:dyDescent="0.35">
      <c r="A336" s="23">
        <v>291</v>
      </c>
      <c r="B336" s="15">
        <v>4088</v>
      </c>
      <c r="C336" s="24" t="s">
        <v>846</v>
      </c>
      <c r="D336" s="11">
        <v>45748</v>
      </c>
      <c r="E336" s="24" t="s">
        <v>847</v>
      </c>
      <c r="F336" s="11" t="s">
        <v>848</v>
      </c>
      <c r="G336" s="46">
        <v>0</v>
      </c>
      <c r="H336" s="26" t="s">
        <v>23</v>
      </c>
      <c r="I336" s="27" t="s">
        <v>11</v>
      </c>
    </row>
    <row r="337" spans="1:9" s="22" customFormat="1" ht="24" x14ac:dyDescent="0.35">
      <c r="A337" s="23">
        <v>293</v>
      </c>
      <c r="B337" s="15">
        <v>4151</v>
      </c>
      <c r="C337" s="24" t="s">
        <v>589</v>
      </c>
      <c r="D337" s="11">
        <v>45689</v>
      </c>
      <c r="E337" s="24" t="s">
        <v>849</v>
      </c>
      <c r="F337" s="11" t="s">
        <v>139</v>
      </c>
      <c r="G337" s="46">
        <v>0</v>
      </c>
      <c r="H337" s="26" t="s">
        <v>10</v>
      </c>
      <c r="I337" s="27" t="s">
        <v>11</v>
      </c>
    </row>
    <row r="338" spans="1:9" s="22" customFormat="1" ht="24" x14ac:dyDescent="0.35">
      <c r="A338" s="23">
        <v>295</v>
      </c>
      <c r="B338" s="15">
        <v>4155</v>
      </c>
      <c r="C338" s="24" t="s">
        <v>850</v>
      </c>
      <c r="D338" s="11">
        <v>45764</v>
      </c>
      <c r="E338" s="24" t="s">
        <v>851</v>
      </c>
      <c r="F338" s="11" t="s">
        <v>852</v>
      </c>
      <c r="G338" s="46">
        <v>0</v>
      </c>
      <c r="H338" s="26" t="s">
        <v>293</v>
      </c>
      <c r="I338" s="27" t="s">
        <v>11</v>
      </c>
    </row>
    <row r="339" spans="1:9" s="22" customFormat="1" ht="24" x14ac:dyDescent="0.35">
      <c r="A339" s="23">
        <v>296</v>
      </c>
      <c r="B339" s="15">
        <v>4156</v>
      </c>
      <c r="C339" s="24" t="s">
        <v>853</v>
      </c>
      <c r="D339" s="11">
        <v>45755</v>
      </c>
      <c r="E339" s="24" t="s">
        <v>851</v>
      </c>
      <c r="F339" s="11" t="s">
        <v>852</v>
      </c>
      <c r="G339" s="46">
        <v>0</v>
      </c>
      <c r="H339" s="26" t="s">
        <v>293</v>
      </c>
      <c r="I339" s="27" t="s">
        <v>11</v>
      </c>
    </row>
    <row r="340" spans="1:9" s="22" customFormat="1" ht="24" x14ac:dyDescent="0.35">
      <c r="A340" s="23">
        <v>297</v>
      </c>
      <c r="B340" s="15">
        <v>4157</v>
      </c>
      <c r="C340" s="24" t="s">
        <v>854</v>
      </c>
      <c r="D340" s="11">
        <v>45754</v>
      </c>
      <c r="E340" s="24" t="s">
        <v>851</v>
      </c>
      <c r="F340" s="11" t="s">
        <v>852</v>
      </c>
      <c r="G340" s="46">
        <v>0</v>
      </c>
      <c r="H340" s="26" t="s">
        <v>293</v>
      </c>
      <c r="I340" s="27" t="s">
        <v>11</v>
      </c>
    </row>
    <row r="341" spans="1:9" s="22" customFormat="1" ht="24" x14ac:dyDescent="0.35">
      <c r="A341" s="23">
        <v>304</v>
      </c>
      <c r="B341" s="15">
        <v>4220</v>
      </c>
      <c r="C341" s="12" t="s">
        <v>67</v>
      </c>
      <c r="D341" s="11">
        <v>45775</v>
      </c>
      <c r="E341" s="12" t="s">
        <v>855</v>
      </c>
      <c r="F341" s="12" t="s">
        <v>856</v>
      </c>
      <c r="G341" s="46">
        <v>0</v>
      </c>
      <c r="H341" s="26" t="s">
        <v>53</v>
      </c>
      <c r="I341" s="27" t="s">
        <v>11</v>
      </c>
    </row>
    <row r="342" spans="1:9" s="22" customFormat="1" ht="36" x14ac:dyDescent="0.35">
      <c r="A342" s="23">
        <v>306</v>
      </c>
      <c r="B342" s="15">
        <v>4237</v>
      </c>
      <c r="C342" s="24" t="s">
        <v>857</v>
      </c>
      <c r="D342" s="11">
        <v>45744</v>
      </c>
      <c r="E342" s="24" t="s">
        <v>858</v>
      </c>
      <c r="F342" s="11" t="s">
        <v>327</v>
      </c>
      <c r="G342" s="46">
        <v>0</v>
      </c>
      <c r="H342" s="26" t="s">
        <v>238</v>
      </c>
      <c r="I342" s="27" t="s">
        <v>11</v>
      </c>
    </row>
    <row r="343" spans="1:9" s="22" customFormat="1" ht="24" x14ac:dyDescent="0.35">
      <c r="A343" s="23">
        <v>311</v>
      </c>
      <c r="B343" s="15">
        <v>4281</v>
      </c>
      <c r="C343" s="24" t="s">
        <v>859</v>
      </c>
      <c r="D343" s="11">
        <v>45831</v>
      </c>
      <c r="E343" s="24" t="s">
        <v>860</v>
      </c>
      <c r="F343" s="11" t="s">
        <v>861</v>
      </c>
      <c r="G343" s="46">
        <v>0</v>
      </c>
      <c r="H343" s="26" t="s">
        <v>28</v>
      </c>
      <c r="I343" s="27" t="s">
        <v>11</v>
      </c>
    </row>
    <row r="344" spans="1:9" s="22" customFormat="1" ht="36" x14ac:dyDescent="0.35">
      <c r="A344" s="23">
        <v>312</v>
      </c>
      <c r="B344" s="15">
        <v>4289</v>
      </c>
      <c r="C344" s="12" t="s">
        <v>862</v>
      </c>
      <c r="D344" s="11">
        <v>45811</v>
      </c>
      <c r="E344" s="12" t="s">
        <v>863</v>
      </c>
      <c r="F344" s="13" t="s">
        <v>864</v>
      </c>
      <c r="G344" s="46">
        <v>0</v>
      </c>
      <c r="H344" s="39" t="s">
        <v>293</v>
      </c>
      <c r="I344" s="27" t="s">
        <v>11</v>
      </c>
    </row>
    <row r="345" spans="1:9" s="22" customFormat="1" ht="24" x14ac:dyDescent="0.35">
      <c r="A345" s="23">
        <v>317</v>
      </c>
      <c r="B345" s="15">
        <v>4316</v>
      </c>
      <c r="C345" s="12" t="s">
        <v>865</v>
      </c>
      <c r="D345" s="11">
        <v>45764</v>
      </c>
      <c r="E345" s="12" t="s">
        <v>866</v>
      </c>
      <c r="F345" s="11" t="s">
        <v>867</v>
      </c>
      <c r="G345" s="46">
        <v>0</v>
      </c>
      <c r="H345" s="26" t="s">
        <v>53</v>
      </c>
      <c r="I345" s="27" t="s">
        <v>11</v>
      </c>
    </row>
    <row r="346" spans="1:9" s="22" customFormat="1" ht="24" x14ac:dyDescent="0.35">
      <c r="A346" s="23">
        <v>322</v>
      </c>
      <c r="B346" s="29">
        <v>4339</v>
      </c>
      <c r="C346" s="12" t="s">
        <v>868</v>
      </c>
      <c r="D346" s="11">
        <v>45809</v>
      </c>
      <c r="E346" s="12" t="s">
        <v>869</v>
      </c>
      <c r="F346" s="11" t="s">
        <v>870</v>
      </c>
      <c r="G346" s="46">
        <v>0</v>
      </c>
      <c r="H346" s="26" t="s">
        <v>28</v>
      </c>
      <c r="I346" s="27" t="s">
        <v>11</v>
      </c>
    </row>
    <row r="347" spans="1:9" s="22" customFormat="1" ht="24" x14ac:dyDescent="0.35">
      <c r="A347" s="23">
        <v>325</v>
      </c>
      <c r="B347" s="15">
        <v>4345</v>
      </c>
      <c r="C347" s="12" t="s">
        <v>871</v>
      </c>
      <c r="D347" s="11">
        <v>45800</v>
      </c>
      <c r="E347" s="12" t="s">
        <v>872</v>
      </c>
      <c r="F347" s="11" t="s">
        <v>873</v>
      </c>
      <c r="G347" s="46">
        <v>0</v>
      </c>
      <c r="H347" s="26" t="s">
        <v>53</v>
      </c>
      <c r="I347" s="27" t="s">
        <v>11</v>
      </c>
    </row>
    <row r="348" spans="1:9" s="22" customFormat="1" ht="36" x14ac:dyDescent="0.35">
      <c r="A348" s="23">
        <v>329</v>
      </c>
      <c r="B348" s="15">
        <v>4362</v>
      </c>
      <c r="C348" s="12" t="s">
        <v>874</v>
      </c>
      <c r="D348" s="11">
        <v>45782</v>
      </c>
      <c r="E348" s="12" t="s">
        <v>875</v>
      </c>
      <c r="F348" s="11" t="s">
        <v>876</v>
      </c>
      <c r="G348" s="46">
        <v>0</v>
      </c>
      <c r="H348" s="26" t="s">
        <v>136</v>
      </c>
      <c r="I348" s="27" t="s">
        <v>11</v>
      </c>
    </row>
    <row r="349" spans="1:9" s="22" customFormat="1" ht="24" x14ac:dyDescent="0.35">
      <c r="A349" s="23">
        <v>330</v>
      </c>
      <c r="B349" s="15">
        <v>4364</v>
      </c>
      <c r="C349" s="12" t="s">
        <v>877</v>
      </c>
      <c r="D349" s="11">
        <v>45778</v>
      </c>
      <c r="E349" s="12" t="s">
        <v>878</v>
      </c>
      <c r="F349" s="11" t="s">
        <v>879</v>
      </c>
      <c r="G349" s="46">
        <v>0</v>
      </c>
      <c r="H349" s="26" t="s">
        <v>28</v>
      </c>
      <c r="I349" s="27" t="s">
        <v>11</v>
      </c>
    </row>
    <row r="350" spans="1:9" s="22" customFormat="1" ht="24" x14ac:dyDescent="0.35">
      <c r="A350" s="23">
        <v>331</v>
      </c>
      <c r="B350" s="15">
        <v>4373</v>
      </c>
      <c r="C350" s="12" t="s">
        <v>880</v>
      </c>
      <c r="D350" s="11">
        <v>45784</v>
      </c>
      <c r="E350" s="12" t="s">
        <v>881</v>
      </c>
      <c r="F350" s="11" t="s">
        <v>882</v>
      </c>
      <c r="G350" s="46">
        <v>0</v>
      </c>
      <c r="H350" s="26" t="s">
        <v>28</v>
      </c>
      <c r="I350" s="27" t="s">
        <v>11</v>
      </c>
    </row>
    <row r="351" spans="1:9" s="22" customFormat="1" ht="24" x14ac:dyDescent="0.35">
      <c r="A351" s="23">
        <v>332</v>
      </c>
      <c r="B351" s="15">
        <v>4376</v>
      </c>
      <c r="C351" s="12" t="s">
        <v>883</v>
      </c>
      <c r="D351" s="11">
        <v>45811</v>
      </c>
      <c r="E351" s="12" t="s">
        <v>881</v>
      </c>
      <c r="F351" s="11" t="s">
        <v>882</v>
      </c>
      <c r="G351" s="46">
        <v>0</v>
      </c>
      <c r="H351" s="26" t="s">
        <v>28</v>
      </c>
      <c r="I351" s="27" t="s">
        <v>11</v>
      </c>
    </row>
    <row r="352" spans="1:9" s="22" customFormat="1" ht="24" x14ac:dyDescent="0.35">
      <c r="A352" s="23">
        <v>333</v>
      </c>
      <c r="B352" s="15">
        <v>4377</v>
      </c>
      <c r="C352" s="12" t="s">
        <v>884</v>
      </c>
      <c r="D352" s="11">
        <v>45446</v>
      </c>
      <c r="E352" s="12" t="s">
        <v>881</v>
      </c>
      <c r="F352" s="11" t="s">
        <v>882</v>
      </c>
      <c r="G352" s="46">
        <v>0</v>
      </c>
      <c r="H352" s="26" t="s">
        <v>28</v>
      </c>
      <c r="I352" s="27" t="s">
        <v>11</v>
      </c>
    </row>
    <row r="353" spans="1:9" s="22" customFormat="1" ht="24" x14ac:dyDescent="0.35">
      <c r="A353" s="23">
        <v>334</v>
      </c>
      <c r="B353" s="15">
        <v>4378</v>
      </c>
      <c r="C353" s="12" t="s">
        <v>885</v>
      </c>
      <c r="D353" s="11">
        <v>45811</v>
      </c>
      <c r="E353" s="12" t="s">
        <v>881</v>
      </c>
      <c r="F353" s="11" t="s">
        <v>882</v>
      </c>
      <c r="G353" s="46">
        <v>0</v>
      </c>
      <c r="H353" s="26" t="s">
        <v>28</v>
      </c>
      <c r="I353" s="27" t="s">
        <v>11</v>
      </c>
    </row>
    <row r="354" spans="1:9" s="22" customFormat="1" ht="36" x14ac:dyDescent="0.35">
      <c r="A354" s="23">
        <v>335</v>
      </c>
      <c r="B354" s="15">
        <v>4379</v>
      </c>
      <c r="C354" s="12" t="s">
        <v>133</v>
      </c>
      <c r="D354" s="11">
        <v>45777</v>
      </c>
      <c r="E354" s="12" t="str">
        <f>UPPER("jurado para o 4° Concurso Joaquina ")</f>
        <v xml:space="preserve">JURADO PARA O 4° CONCURSO JOAQUINA </v>
      </c>
      <c r="F354" s="11" t="s">
        <v>886</v>
      </c>
      <c r="G354" s="46">
        <v>0</v>
      </c>
      <c r="H354" s="26" t="s">
        <v>136</v>
      </c>
      <c r="I354" s="27" t="s">
        <v>11</v>
      </c>
    </row>
    <row r="355" spans="1:9" s="33" customFormat="1" ht="36" x14ac:dyDescent="0.35">
      <c r="A355" s="23">
        <v>336</v>
      </c>
      <c r="B355" s="15">
        <v>4380</v>
      </c>
      <c r="C355" s="12" t="s">
        <v>887</v>
      </c>
      <c r="D355" s="11">
        <v>45777</v>
      </c>
      <c r="E355" s="12" t="str">
        <f>UPPER("jurado para o 4° Concurso Joaquina ")</f>
        <v xml:space="preserve">JURADO PARA O 4° CONCURSO JOAQUINA </v>
      </c>
      <c r="F355" s="11" t="s">
        <v>886</v>
      </c>
      <c r="G355" s="46">
        <v>0</v>
      </c>
      <c r="H355" s="26" t="s">
        <v>136</v>
      </c>
      <c r="I355" s="27" t="s">
        <v>11</v>
      </c>
    </row>
    <row r="356" spans="1:9" s="22" customFormat="1" ht="36" x14ac:dyDescent="0.35">
      <c r="A356" s="23">
        <v>339</v>
      </c>
      <c r="B356" s="15">
        <v>4401</v>
      </c>
      <c r="C356" s="12" t="s">
        <v>888</v>
      </c>
      <c r="D356" s="11">
        <v>45789</v>
      </c>
      <c r="E356" s="12" t="str">
        <f>UPPER("jurado para o 4° Concurso Joaquina ")</f>
        <v xml:space="preserve">JURADO PARA O 4° CONCURSO JOAQUINA </v>
      </c>
      <c r="F356" s="11" t="s">
        <v>886</v>
      </c>
      <c r="G356" s="46">
        <v>0</v>
      </c>
      <c r="H356" s="26" t="s">
        <v>136</v>
      </c>
      <c r="I356" s="27" t="s">
        <v>11</v>
      </c>
    </row>
    <row r="357" spans="1:9" s="22" customFormat="1" ht="24" x14ac:dyDescent="0.35">
      <c r="A357" s="23">
        <v>340</v>
      </c>
      <c r="B357" s="15">
        <v>4409</v>
      </c>
      <c r="C357" s="12" t="s">
        <v>889</v>
      </c>
      <c r="D357" s="11">
        <v>45797</v>
      </c>
      <c r="E357" s="12" t="s">
        <v>890</v>
      </c>
      <c r="F357" s="11" t="s">
        <v>891</v>
      </c>
      <c r="G357" s="46">
        <v>0</v>
      </c>
      <c r="H357" s="26" t="s">
        <v>53</v>
      </c>
      <c r="I357" s="27" t="s">
        <v>11</v>
      </c>
    </row>
    <row r="358" spans="1:9" s="22" customFormat="1" ht="36" x14ac:dyDescent="0.35">
      <c r="A358" s="23">
        <v>341</v>
      </c>
      <c r="B358" s="15">
        <v>4418</v>
      </c>
      <c r="C358" s="12" t="s">
        <v>892</v>
      </c>
      <c r="D358" s="11">
        <v>45835</v>
      </c>
      <c r="E358" s="12" t="s">
        <v>893</v>
      </c>
      <c r="F358" s="11" t="s">
        <v>886</v>
      </c>
      <c r="G358" s="46">
        <v>0</v>
      </c>
      <c r="H358" s="26" t="s">
        <v>136</v>
      </c>
      <c r="I358" s="27" t="s">
        <v>11</v>
      </c>
    </row>
    <row r="359" spans="1:9" s="22" customFormat="1" ht="24" x14ac:dyDescent="0.35">
      <c r="A359" s="23">
        <v>345</v>
      </c>
      <c r="B359" s="15">
        <v>4431</v>
      </c>
      <c r="C359" s="24" t="s">
        <v>479</v>
      </c>
      <c r="D359" s="11">
        <v>45800</v>
      </c>
      <c r="E359" s="24" t="s">
        <v>894</v>
      </c>
      <c r="F359" s="24" t="s">
        <v>895</v>
      </c>
      <c r="G359" s="46">
        <v>0</v>
      </c>
      <c r="H359" s="26" t="s">
        <v>19</v>
      </c>
      <c r="I359" s="27" t="s">
        <v>11</v>
      </c>
    </row>
    <row r="360" spans="1:9" s="22" customFormat="1" ht="24" x14ac:dyDescent="0.35">
      <c r="A360" s="23">
        <v>346</v>
      </c>
      <c r="B360" s="15">
        <v>4436</v>
      </c>
      <c r="C360" s="12" t="s">
        <v>896</v>
      </c>
      <c r="D360" s="11">
        <v>45791</v>
      </c>
      <c r="E360" s="12" t="s">
        <v>897</v>
      </c>
      <c r="F360" s="24" t="s">
        <v>898</v>
      </c>
      <c r="G360" s="46">
        <v>0</v>
      </c>
      <c r="H360" s="14" t="s">
        <v>10</v>
      </c>
      <c r="I360" s="27" t="s">
        <v>11</v>
      </c>
    </row>
    <row r="361" spans="1:9" s="22" customFormat="1" ht="24" x14ac:dyDescent="0.35">
      <c r="A361" s="23">
        <v>347</v>
      </c>
      <c r="B361" s="15">
        <v>4437</v>
      </c>
      <c r="C361" s="12" t="s">
        <v>899</v>
      </c>
      <c r="D361" s="11">
        <v>45810</v>
      </c>
      <c r="E361" s="12" t="s">
        <v>900</v>
      </c>
      <c r="F361" s="24" t="s">
        <v>901</v>
      </c>
      <c r="G361" s="46">
        <v>0</v>
      </c>
      <c r="H361" s="14" t="s">
        <v>53</v>
      </c>
      <c r="I361" s="27" t="s">
        <v>11</v>
      </c>
    </row>
    <row r="362" spans="1:9" s="22" customFormat="1" ht="36" x14ac:dyDescent="0.35">
      <c r="A362" s="23">
        <v>348</v>
      </c>
      <c r="B362" s="15">
        <v>4438</v>
      </c>
      <c r="C362" s="12" t="s">
        <v>902</v>
      </c>
      <c r="D362" s="11">
        <v>45799</v>
      </c>
      <c r="E362" s="12" t="str">
        <f>UPPER("jurado para o 4° Concurso Joaquina ")</f>
        <v xml:space="preserve">JURADO PARA O 4° CONCURSO JOAQUINA </v>
      </c>
      <c r="F362" s="24" t="s">
        <v>886</v>
      </c>
      <c r="G362" s="46">
        <v>0</v>
      </c>
      <c r="H362" s="14" t="s">
        <v>136</v>
      </c>
      <c r="I362" s="27" t="s">
        <v>11</v>
      </c>
    </row>
    <row r="363" spans="1:9" s="22" customFormat="1" ht="24" x14ac:dyDescent="0.35">
      <c r="A363" s="23">
        <v>352</v>
      </c>
      <c r="B363" s="15">
        <v>4453</v>
      </c>
      <c r="C363" s="12" t="s">
        <v>903</v>
      </c>
      <c r="D363" s="11">
        <v>45804</v>
      </c>
      <c r="E363" s="12" t="s">
        <v>904</v>
      </c>
      <c r="F363" s="24" t="s">
        <v>445</v>
      </c>
      <c r="G363" s="46">
        <v>0</v>
      </c>
      <c r="H363" s="14" t="s">
        <v>15</v>
      </c>
      <c r="I363" s="27" t="s">
        <v>11</v>
      </c>
    </row>
    <row r="364" spans="1:9" s="22" customFormat="1" ht="24" x14ac:dyDescent="0.35">
      <c r="A364" s="23">
        <v>353</v>
      </c>
      <c r="B364" s="15">
        <v>4454</v>
      </c>
      <c r="C364" s="12" t="s">
        <v>905</v>
      </c>
      <c r="D364" s="11">
        <v>45806</v>
      </c>
      <c r="E364" s="12" t="s">
        <v>906</v>
      </c>
      <c r="F364" s="24" t="s">
        <v>907</v>
      </c>
      <c r="G364" s="46">
        <v>0</v>
      </c>
      <c r="H364" s="14" t="s">
        <v>53</v>
      </c>
      <c r="I364" s="27" t="s">
        <v>11</v>
      </c>
    </row>
    <row r="365" spans="1:9" s="22" customFormat="1" ht="24" x14ac:dyDescent="0.35">
      <c r="A365" s="23">
        <v>354</v>
      </c>
      <c r="B365" s="15">
        <v>4455</v>
      </c>
      <c r="C365" s="12" t="s">
        <v>908</v>
      </c>
      <c r="D365" s="11">
        <v>45730</v>
      </c>
      <c r="E365" s="12" t="s">
        <v>909</v>
      </c>
      <c r="F365" s="24" t="s">
        <v>910</v>
      </c>
      <c r="G365" s="46">
        <v>0</v>
      </c>
      <c r="H365" s="14" t="s">
        <v>53</v>
      </c>
      <c r="I365" s="27" t="s">
        <v>11</v>
      </c>
    </row>
    <row r="366" spans="1:9" s="22" customFormat="1" ht="24" x14ac:dyDescent="0.35">
      <c r="A366" s="23">
        <v>357</v>
      </c>
      <c r="B366" s="15">
        <v>4467</v>
      </c>
      <c r="C366" s="12" t="s">
        <v>911</v>
      </c>
      <c r="D366" s="11">
        <v>45798</v>
      </c>
      <c r="E366" s="12" t="s">
        <v>912</v>
      </c>
      <c r="F366" s="24" t="s">
        <v>913</v>
      </c>
      <c r="G366" s="46">
        <v>0</v>
      </c>
      <c r="H366" s="14" t="s">
        <v>53</v>
      </c>
      <c r="I366" s="27" t="s">
        <v>11</v>
      </c>
    </row>
    <row r="367" spans="1:9" s="22" customFormat="1" ht="36" x14ac:dyDescent="0.35">
      <c r="A367" s="23">
        <v>359</v>
      </c>
      <c r="B367" s="15">
        <v>4469</v>
      </c>
      <c r="C367" s="12" t="s">
        <v>914</v>
      </c>
      <c r="D367" s="11">
        <v>45798</v>
      </c>
      <c r="E367" s="12" t="str">
        <f>UPPER("jurado(A) para o 4° Concurso Joaquina ")</f>
        <v xml:space="preserve">JURADO(A) PARA O 4° CONCURSO JOAQUINA </v>
      </c>
      <c r="F367" s="24" t="s">
        <v>915</v>
      </c>
      <c r="G367" s="46">
        <v>0</v>
      </c>
      <c r="H367" s="14" t="s">
        <v>238</v>
      </c>
      <c r="I367" s="27" t="s">
        <v>11</v>
      </c>
    </row>
    <row r="368" spans="1:9" s="22" customFormat="1" ht="24" x14ac:dyDescent="0.35">
      <c r="A368" s="23">
        <v>361</v>
      </c>
      <c r="B368" s="15">
        <v>4471</v>
      </c>
      <c r="C368" s="12" t="s">
        <v>916</v>
      </c>
      <c r="D368" s="11">
        <v>45820</v>
      </c>
      <c r="E368" s="12" t="s">
        <v>261</v>
      </c>
      <c r="F368" s="24" t="s">
        <v>917</v>
      </c>
      <c r="G368" s="46">
        <v>0</v>
      </c>
      <c r="H368" s="14" t="s">
        <v>15</v>
      </c>
      <c r="I368" s="27" t="s">
        <v>11</v>
      </c>
    </row>
    <row r="369" spans="1:9" s="22" customFormat="1" ht="36" x14ac:dyDescent="0.35">
      <c r="A369" s="23">
        <v>362</v>
      </c>
      <c r="B369" s="15">
        <v>4472</v>
      </c>
      <c r="C369" s="12" t="s">
        <v>918</v>
      </c>
      <c r="D369" s="11">
        <v>45807</v>
      </c>
      <c r="E369" s="12" t="s">
        <v>919</v>
      </c>
      <c r="F369" s="24" t="s">
        <v>920</v>
      </c>
      <c r="G369" s="46">
        <v>0</v>
      </c>
      <c r="H369" s="14" t="s">
        <v>238</v>
      </c>
      <c r="I369" s="27" t="s">
        <v>11</v>
      </c>
    </row>
    <row r="370" spans="1:9" s="22" customFormat="1" ht="24" x14ac:dyDescent="0.35">
      <c r="A370" s="23">
        <v>364</v>
      </c>
      <c r="B370" s="15">
        <v>4487</v>
      </c>
      <c r="C370" s="12" t="s">
        <v>908</v>
      </c>
      <c r="D370" s="11">
        <v>45825</v>
      </c>
      <c r="E370" s="12" t="s">
        <v>921</v>
      </c>
      <c r="F370" s="24" t="s">
        <v>922</v>
      </c>
      <c r="G370" s="46">
        <v>0</v>
      </c>
      <c r="H370" s="14" t="s">
        <v>53</v>
      </c>
      <c r="I370" s="27" t="s">
        <v>11</v>
      </c>
    </row>
    <row r="371" spans="1:9" s="22" customFormat="1" ht="24" x14ac:dyDescent="0.35">
      <c r="A371" s="23">
        <v>365</v>
      </c>
      <c r="B371" s="15">
        <v>4491</v>
      </c>
      <c r="C371" s="12" t="s">
        <v>923</v>
      </c>
      <c r="D371" s="11">
        <v>45814</v>
      </c>
      <c r="E371" s="12" t="s">
        <v>924</v>
      </c>
      <c r="F371" s="24" t="s">
        <v>925</v>
      </c>
      <c r="G371" s="46">
        <v>0</v>
      </c>
      <c r="H371" s="14" t="s">
        <v>53</v>
      </c>
      <c r="I371" s="27" t="s">
        <v>11</v>
      </c>
    </row>
    <row r="372" spans="1:9" s="22" customFormat="1" ht="24" x14ac:dyDescent="0.35">
      <c r="A372" s="23">
        <v>366</v>
      </c>
      <c r="B372" s="15">
        <v>4494</v>
      </c>
      <c r="C372" s="12" t="s">
        <v>926</v>
      </c>
      <c r="D372" s="11">
        <v>45803</v>
      </c>
      <c r="E372" s="12" t="s">
        <v>927</v>
      </c>
      <c r="F372" s="24" t="s">
        <v>928</v>
      </c>
      <c r="G372" s="46">
        <v>0</v>
      </c>
      <c r="H372" s="14" t="s">
        <v>53</v>
      </c>
      <c r="I372" s="27" t="s">
        <v>11</v>
      </c>
    </row>
    <row r="373" spans="1:9" s="22" customFormat="1" ht="24" x14ac:dyDescent="0.35">
      <c r="A373" s="23">
        <v>367</v>
      </c>
      <c r="B373" s="15">
        <v>4495</v>
      </c>
      <c r="C373" s="12" t="s">
        <v>929</v>
      </c>
      <c r="D373" s="11">
        <v>45820</v>
      </c>
      <c r="E373" s="12" t="s">
        <v>930</v>
      </c>
      <c r="F373" s="24" t="s">
        <v>928</v>
      </c>
      <c r="G373" s="46">
        <v>0</v>
      </c>
      <c r="H373" s="14" t="s">
        <v>53</v>
      </c>
      <c r="I373" s="27" t="s">
        <v>11</v>
      </c>
    </row>
    <row r="374" spans="1:9" s="22" customFormat="1" ht="24" x14ac:dyDescent="0.35">
      <c r="A374" s="23">
        <v>369</v>
      </c>
      <c r="B374" s="15">
        <v>4502</v>
      </c>
      <c r="C374" s="24" t="s">
        <v>276</v>
      </c>
      <c r="D374" s="11">
        <v>45803</v>
      </c>
      <c r="E374" s="24" t="s">
        <v>261</v>
      </c>
      <c r="F374" s="11" t="s">
        <v>931</v>
      </c>
      <c r="G374" s="46">
        <v>0</v>
      </c>
      <c r="H374" s="26" t="s">
        <v>15</v>
      </c>
      <c r="I374" s="27" t="s">
        <v>11</v>
      </c>
    </row>
    <row r="375" spans="1:9" s="22" customFormat="1" ht="24" x14ac:dyDescent="0.35">
      <c r="A375" s="23">
        <v>370</v>
      </c>
      <c r="B375" s="15">
        <v>4503</v>
      </c>
      <c r="C375" s="24" t="s">
        <v>932</v>
      </c>
      <c r="D375" s="11">
        <v>45819</v>
      </c>
      <c r="E375" s="24" t="s">
        <v>933</v>
      </c>
      <c r="F375" s="11" t="s">
        <v>934</v>
      </c>
      <c r="G375" s="46">
        <v>0</v>
      </c>
      <c r="H375" s="26" t="s">
        <v>53</v>
      </c>
      <c r="I375" s="27" t="s">
        <v>11</v>
      </c>
    </row>
    <row r="376" spans="1:9" s="22" customFormat="1" ht="24" x14ac:dyDescent="0.35">
      <c r="A376" s="23">
        <v>372</v>
      </c>
      <c r="B376" s="15">
        <v>4506</v>
      </c>
      <c r="C376" s="24" t="s">
        <v>85</v>
      </c>
      <c r="D376" s="11">
        <v>45813</v>
      </c>
      <c r="E376" s="24" t="s">
        <v>935</v>
      </c>
      <c r="F376" s="11" t="s">
        <v>936</v>
      </c>
      <c r="G376" s="46">
        <v>0</v>
      </c>
      <c r="H376" s="24" t="s">
        <v>152</v>
      </c>
      <c r="I376" s="27" t="s">
        <v>11</v>
      </c>
    </row>
    <row r="377" spans="1:9" s="22" customFormat="1" ht="24" x14ac:dyDescent="0.35">
      <c r="A377" s="23">
        <v>373</v>
      </c>
      <c r="B377" s="15">
        <v>4510</v>
      </c>
      <c r="C377" s="12" t="s">
        <v>937</v>
      </c>
      <c r="D377" s="11">
        <v>45833</v>
      </c>
      <c r="E377" s="12" t="s">
        <v>938</v>
      </c>
      <c r="F377" s="11" t="s">
        <v>939</v>
      </c>
      <c r="G377" s="46">
        <v>0</v>
      </c>
      <c r="H377" s="26" t="s">
        <v>53</v>
      </c>
      <c r="I377" s="27" t="s">
        <v>11</v>
      </c>
    </row>
    <row r="378" spans="1:9" s="22" customFormat="1" ht="24" x14ac:dyDescent="0.35">
      <c r="A378" s="23">
        <v>375</v>
      </c>
      <c r="B378" s="15">
        <v>4513</v>
      </c>
      <c r="C378" s="12" t="s">
        <v>424</v>
      </c>
      <c r="D378" s="11">
        <v>45811</v>
      </c>
      <c r="E378" s="12" t="s">
        <v>940</v>
      </c>
      <c r="F378" s="11" t="s">
        <v>941</v>
      </c>
      <c r="G378" s="46">
        <v>0</v>
      </c>
      <c r="H378" s="26" t="s">
        <v>303</v>
      </c>
      <c r="I378" s="27" t="s">
        <v>11</v>
      </c>
    </row>
    <row r="379" spans="1:9" s="22" customFormat="1" ht="24" x14ac:dyDescent="0.35">
      <c r="A379" s="23">
        <v>376</v>
      </c>
      <c r="B379" s="15">
        <v>4514</v>
      </c>
      <c r="C379" s="12" t="s">
        <v>424</v>
      </c>
      <c r="D379" s="11">
        <v>45812</v>
      </c>
      <c r="E379" s="12" t="s">
        <v>942</v>
      </c>
      <c r="F379" s="11" t="s">
        <v>943</v>
      </c>
      <c r="G379" s="46">
        <v>0</v>
      </c>
      <c r="H379" s="26" t="s">
        <v>303</v>
      </c>
      <c r="I379" s="27" t="s">
        <v>11</v>
      </c>
    </row>
    <row r="380" spans="1:9" s="22" customFormat="1" ht="24" x14ac:dyDescent="0.35">
      <c r="A380" s="23">
        <v>377</v>
      </c>
      <c r="B380" s="15">
        <v>4523</v>
      </c>
      <c r="C380" s="24" t="s">
        <v>944</v>
      </c>
      <c r="D380" s="11">
        <v>45811</v>
      </c>
      <c r="E380" s="24" t="s">
        <v>945</v>
      </c>
      <c r="F380" s="11" t="s">
        <v>946</v>
      </c>
      <c r="G380" s="46">
        <v>0</v>
      </c>
      <c r="H380" s="26" t="s">
        <v>53</v>
      </c>
      <c r="I380" s="27" t="s">
        <v>11</v>
      </c>
    </row>
    <row r="381" spans="1:9" s="22" customFormat="1" ht="24" x14ac:dyDescent="0.35">
      <c r="A381" s="23">
        <v>378</v>
      </c>
      <c r="B381" s="15">
        <v>4528</v>
      </c>
      <c r="C381" s="24" t="s">
        <v>510</v>
      </c>
      <c r="D381" s="11">
        <v>45826</v>
      </c>
      <c r="E381" s="24" t="s">
        <v>947</v>
      </c>
      <c r="F381" s="11" t="s">
        <v>948</v>
      </c>
      <c r="G381" s="46">
        <v>0</v>
      </c>
      <c r="H381" s="26" t="s">
        <v>53</v>
      </c>
      <c r="I381" s="27" t="s">
        <v>11</v>
      </c>
    </row>
    <row r="382" spans="1:9" s="22" customFormat="1" ht="24" x14ac:dyDescent="0.35">
      <c r="A382" s="23">
        <v>379</v>
      </c>
      <c r="B382" s="15">
        <v>4720</v>
      </c>
      <c r="C382" s="24" t="s">
        <v>949</v>
      </c>
      <c r="D382" s="11">
        <v>45754</v>
      </c>
      <c r="E382" s="24" t="s">
        <v>283</v>
      </c>
      <c r="F382" s="11" t="s">
        <v>536</v>
      </c>
      <c r="G382" s="46">
        <v>0</v>
      </c>
      <c r="H382" s="26" t="s">
        <v>421</v>
      </c>
      <c r="I382" s="27" t="s">
        <v>11</v>
      </c>
    </row>
    <row r="383" spans="1:9" s="22" customFormat="1" ht="24" x14ac:dyDescent="0.35">
      <c r="A383" s="23">
        <v>380</v>
      </c>
      <c r="B383" s="15" t="s">
        <v>950</v>
      </c>
      <c r="C383" s="24" t="s">
        <v>951</v>
      </c>
      <c r="D383" s="11">
        <v>45716</v>
      </c>
      <c r="E383" s="24" t="s">
        <v>952</v>
      </c>
      <c r="F383" s="11" t="s">
        <v>953</v>
      </c>
      <c r="G383" s="46">
        <v>0</v>
      </c>
      <c r="H383" s="26" t="s">
        <v>711</v>
      </c>
      <c r="I383" s="27" t="s">
        <v>11</v>
      </c>
    </row>
    <row r="384" spans="1:9" s="22" customFormat="1" ht="24" x14ac:dyDescent="0.35">
      <c r="A384" s="23">
        <v>381</v>
      </c>
      <c r="B384" s="15" t="s">
        <v>954</v>
      </c>
      <c r="C384" s="24" t="s">
        <v>955</v>
      </c>
      <c r="D384" s="11">
        <v>45714</v>
      </c>
      <c r="E384" s="24" t="s">
        <v>956</v>
      </c>
      <c r="F384" s="11" t="s">
        <v>957</v>
      </c>
      <c r="G384" s="46">
        <v>0</v>
      </c>
      <c r="H384" s="26" t="s">
        <v>711</v>
      </c>
      <c r="I384" s="27" t="s">
        <v>11</v>
      </c>
    </row>
    <row r="385" spans="1:9" s="22" customFormat="1" ht="24" x14ac:dyDescent="0.35">
      <c r="A385" s="23">
        <v>382</v>
      </c>
      <c r="B385" s="15" t="s">
        <v>958</v>
      </c>
      <c r="C385" s="24" t="s">
        <v>959</v>
      </c>
      <c r="D385" s="11">
        <v>45726</v>
      </c>
      <c r="E385" s="24" t="s">
        <v>960</v>
      </c>
      <c r="F385" s="11" t="s">
        <v>961</v>
      </c>
      <c r="G385" s="46">
        <v>0</v>
      </c>
      <c r="H385" s="26" t="s">
        <v>342</v>
      </c>
      <c r="I385" s="27" t="s">
        <v>11</v>
      </c>
    </row>
    <row r="386" spans="1:9" s="22" customFormat="1" ht="24" x14ac:dyDescent="0.35">
      <c r="A386" s="23">
        <v>383</v>
      </c>
      <c r="B386" s="15" t="s">
        <v>962</v>
      </c>
      <c r="C386" s="24" t="s">
        <v>844</v>
      </c>
      <c r="D386" s="11">
        <v>45702</v>
      </c>
      <c r="E386" s="24" t="s">
        <v>963</v>
      </c>
      <c r="F386" s="11" t="s">
        <v>964</v>
      </c>
      <c r="G386" s="46">
        <v>0</v>
      </c>
      <c r="H386" s="26" t="s">
        <v>711</v>
      </c>
      <c r="I386" s="27" t="s">
        <v>11</v>
      </c>
    </row>
    <row r="387" spans="1:9" s="22" customFormat="1" ht="24" x14ac:dyDescent="0.35">
      <c r="A387" s="23">
        <v>384</v>
      </c>
      <c r="B387" s="29" t="s">
        <v>965</v>
      </c>
      <c r="C387" s="24" t="str">
        <f>UPPER("MARITACA PRODUÇÕES ARTÍSTICAS LTDA")</f>
        <v>MARITACA PRODUÇÕES ARTÍSTICAS LTDA</v>
      </c>
      <c r="D387" s="11">
        <v>45751</v>
      </c>
      <c r="E387" s="24" t="s">
        <v>966</v>
      </c>
      <c r="F387" s="11" t="s">
        <v>967</v>
      </c>
      <c r="G387" s="46">
        <v>0</v>
      </c>
      <c r="H387" s="26" t="s">
        <v>711</v>
      </c>
      <c r="I387" s="27" t="s">
        <v>11</v>
      </c>
    </row>
    <row r="388" spans="1:9" s="22" customFormat="1" ht="24" x14ac:dyDescent="0.35">
      <c r="A388" s="23">
        <v>385</v>
      </c>
      <c r="B388" s="15" t="s">
        <v>968</v>
      </c>
      <c r="C388" s="24" t="s">
        <v>969</v>
      </c>
      <c r="D388" s="11">
        <v>45761</v>
      </c>
      <c r="E388" s="24" t="s">
        <v>970</v>
      </c>
      <c r="F388" s="11" t="s">
        <v>971</v>
      </c>
      <c r="G388" s="46">
        <v>0</v>
      </c>
      <c r="H388" s="26" t="s">
        <v>711</v>
      </c>
      <c r="I388" s="27" t="s">
        <v>11</v>
      </c>
    </row>
    <row r="389" spans="1:9" s="22" customFormat="1" ht="24" x14ac:dyDescent="0.35">
      <c r="A389" s="23">
        <v>386</v>
      </c>
      <c r="B389" s="15" t="s">
        <v>972</v>
      </c>
      <c r="C389" s="24" t="s">
        <v>969</v>
      </c>
      <c r="D389" s="11">
        <v>45761</v>
      </c>
      <c r="E389" s="24" t="s">
        <v>973</v>
      </c>
      <c r="F389" s="11" t="s">
        <v>971</v>
      </c>
      <c r="G389" s="46">
        <v>0</v>
      </c>
      <c r="H389" s="26" t="s">
        <v>711</v>
      </c>
      <c r="I389" s="27" t="s">
        <v>11</v>
      </c>
    </row>
    <row r="390" spans="1:9" s="22" customFormat="1" ht="24" x14ac:dyDescent="0.35">
      <c r="A390" s="23">
        <v>387</v>
      </c>
      <c r="B390" s="29" t="s">
        <v>974</v>
      </c>
      <c r="C390" s="24" t="s">
        <v>975</v>
      </c>
      <c r="D390" s="11">
        <v>45730</v>
      </c>
      <c r="E390" s="24" t="str">
        <f>UPPER("Cessão de Espaço do Teatro Procópio Ferreira- evento: homenagem dia das mães")</f>
        <v>CESSÃO DE ESPAÇO DO TEATRO PROCÓPIO FERREIRA- EVENTO: HOMENAGEM DIA DAS MÃES</v>
      </c>
      <c r="F390" s="11" t="s">
        <v>976</v>
      </c>
      <c r="G390" s="46">
        <v>0</v>
      </c>
      <c r="H390" s="26" t="s">
        <v>342</v>
      </c>
      <c r="I390" s="27" t="s">
        <v>11</v>
      </c>
    </row>
    <row r="391" spans="1:9" s="22" customFormat="1" ht="24" x14ac:dyDescent="0.35">
      <c r="A391" s="23">
        <v>388</v>
      </c>
      <c r="B391" s="29" t="s">
        <v>977</v>
      </c>
      <c r="C391" s="24" t="s">
        <v>978</v>
      </c>
      <c r="D391" s="11">
        <v>45756</v>
      </c>
      <c r="E391" s="24" t="str">
        <f>UPPER(" mASTERCLASS E sessão do filme Vitrine Petrobras animação “Bizarros peixes das fossas abissais”")</f>
        <v xml:space="preserve"> MASTERCLASS E SESSÃO DO FILME VITRINE PETROBRAS ANIMAÇÃO “BIZARROS PEIXES DAS FOSSAS ABISSAIS”</v>
      </c>
      <c r="F391" s="11" t="s">
        <v>979</v>
      </c>
      <c r="G391" s="46">
        <v>0</v>
      </c>
      <c r="H391" s="26" t="s">
        <v>711</v>
      </c>
      <c r="I391" s="27" t="s">
        <v>11</v>
      </c>
    </row>
    <row r="392" spans="1:9" s="22" customFormat="1" ht="24" x14ac:dyDescent="0.35">
      <c r="A392" s="23">
        <v>389</v>
      </c>
      <c r="B392" s="15">
        <v>4529</v>
      </c>
      <c r="C392" s="24" t="s">
        <v>980</v>
      </c>
      <c r="D392" s="11">
        <v>45810</v>
      </c>
      <c r="E392" s="24" t="s">
        <v>981</v>
      </c>
      <c r="F392" s="11" t="s">
        <v>982</v>
      </c>
      <c r="G392" s="46">
        <v>0</v>
      </c>
      <c r="H392" s="26" t="s">
        <v>53</v>
      </c>
      <c r="I392" s="27" t="s">
        <v>11</v>
      </c>
    </row>
    <row r="393" spans="1:9" s="22" customFormat="1" ht="24" x14ac:dyDescent="0.35">
      <c r="A393" s="23">
        <v>390</v>
      </c>
      <c r="B393" s="15">
        <v>4531</v>
      </c>
      <c r="C393" s="24" t="s">
        <v>983</v>
      </c>
      <c r="D393" s="11">
        <v>45831</v>
      </c>
      <c r="E393" s="24" t="s">
        <v>984</v>
      </c>
      <c r="F393" s="11" t="s">
        <v>605</v>
      </c>
      <c r="G393" s="46">
        <v>0</v>
      </c>
      <c r="H393" s="26" t="s">
        <v>15</v>
      </c>
      <c r="I393" s="27" t="s">
        <v>11</v>
      </c>
    </row>
    <row r="394" spans="1:9" s="22" customFormat="1" ht="24" x14ac:dyDescent="0.35">
      <c r="A394" s="23">
        <v>392</v>
      </c>
      <c r="B394" s="15">
        <v>4534</v>
      </c>
      <c r="C394" s="12" t="s">
        <v>985</v>
      </c>
      <c r="D394" s="11">
        <v>45838</v>
      </c>
      <c r="E394" s="12" t="s">
        <v>986</v>
      </c>
      <c r="F394" s="11" t="s">
        <v>987</v>
      </c>
      <c r="G394" s="46">
        <v>0</v>
      </c>
      <c r="H394" s="26" t="s">
        <v>53</v>
      </c>
      <c r="I394" s="27" t="s">
        <v>11</v>
      </c>
    </row>
    <row r="395" spans="1:9" s="22" customFormat="1" ht="24" x14ac:dyDescent="0.35">
      <c r="A395" s="23">
        <v>393</v>
      </c>
      <c r="B395" s="15">
        <v>4535</v>
      </c>
      <c r="C395" s="12" t="s">
        <v>988</v>
      </c>
      <c r="D395" s="11">
        <v>45813</v>
      </c>
      <c r="E395" s="12" t="s">
        <v>182</v>
      </c>
      <c r="F395" s="11" t="s">
        <v>989</v>
      </c>
      <c r="G395" s="46">
        <v>0</v>
      </c>
      <c r="H395" s="26" t="s">
        <v>15</v>
      </c>
      <c r="I395" s="27" t="s">
        <v>11</v>
      </c>
    </row>
    <row r="396" spans="1:9" s="22" customFormat="1" ht="24" x14ac:dyDescent="0.35">
      <c r="A396" s="23">
        <v>394</v>
      </c>
      <c r="B396" s="15">
        <v>4536</v>
      </c>
      <c r="C396" s="12" t="s">
        <v>990</v>
      </c>
      <c r="D396" s="11">
        <v>45807</v>
      </c>
      <c r="E396" s="12" t="s">
        <v>991</v>
      </c>
      <c r="F396" s="11" t="s">
        <v>992</v>
      </c>
      <c r="G396" s="46">
        <v>0</v>
      </c>
      <c r="H396" s="26" t="s">
        <v>53</v>
      </c>
      <c r="I396" s="27" t="s">
        <v>11</v>
      </c>
    </row>
    <row r="397" spans="1:9" s="22" customFormat="1" ht="24" x14ac:dyDescent="0.35">
      <c r="A397" s="23">
        <v>395</v>
      </c>
      <c r="B397" s="15">
        <v>4537</v>
      </c>
      <c r="C397" s="12" t="s">
        <v>993</v>
      </c>
      <c r="D397" s="11">
        <v>45820</v>
      </c>
      <c r="E397" s="24" t="s">
        <v>994</v>
      </c>
      <c r="F397" s="11" t="s">
        <v>995</v>
      </c>
      <c r="G397" s="46">
        <v>0</v>
      </c>
      <c r="H397" s="26" t="s">
        <v>53</v>
      </c>
      <c r="I397" s="27" t="s">
        <v>11</v>
      </c>
    </row>
    <row r="398" spans="1:9" s="22" customFormat="1" ht="24" x14ac:dyDescent="0.35">
      <c r="A398" s="23">
        <v>396</v>
      </c>
      <c r="B398" s="15">
        <v>4539</v>
      </c>
      <c r="C398" s="12" t="s">
        <v>996</v>
      </c>
      <c r="D398" s="11">
        <v>45831</v>
      </c>
      <c r="E398" s="24" t="s">
        <v>997</v>
      </c>
      <c r="F398" s="11" t="s">
        <v>998</v>
      </c>
      <c r="G398" s="46">
        <v>0</v>
      </c>
      <c r="H398" s="26" t="s">
        <v>15</v>
      </c>
      <c r="I398" s="27" t="s">
        <v>11</v>
      </c>
    </row>
    <row r="399" spans="1:9" s="22" customFormat="1" ht="24" x14ac:dyDescent="0.35">
      <c r="A399" s="23">
        <v>397</v>
      </c>
      <c r="B399" s="15">
        <v>4551</v>
      </c>
      <c r="C399" s="12" t="s">
        <v>999</v>
      </c>
      <c r="D399" s="11">
        <v>45848</v>
      </c>
      <c r="E399" s="24" t="s">
        <v>1000</v>
      </c>
      <c r="F399" s="11" t="s">
        <v>1001</v>
      </c>
      <c r="G399" s="46">
        <v>0</v>
      </c>
      <c r="H399" s="26" t="s">
        <v>53</v>
      </c>
      <c r="I399" s="27" t="s">
        <v>11</v>
      </c>
    </row>
    <row r="400" spans="1:9" s="22" customFormat="1" ht="24" x14ac:dyDescent="0.35">
      <c r="A400" s="23">
        <v>398</v>
      </c>
      <c r="B400" s="15">
        <v>4553</v>
      </c>
      <c r="C400" s="12" t="s">
        <v>1002</v>
      </c>
      <c r="D400" s="11">
        <v>45813</v>
      </c>
      <c r="E400" s="12" t="s">
        <v>266</v>
      </c>
      <c r="F400" s="11" t="s">
        <v>1003</v>
      </c>
      <c r="G400" s="46">
        <v>0</v>
      </c>
      <c r="H400" s="26" t="s">
        <v>15</v>
      </c>
      <c r="I400" s="27" t="s">
        <v>11</v>
      </c>
    </row>
    <row r="401" spans="1:9" s="22" customFormat="1" ht="24" x14ac:dyDescent="0.35">
      <c r="A401" s="23">
        <v>399</v>
      </c>
      <c r="B401" s="15">
        <v>4549</v>
      </c>
      <c r="C401" s="12" t="s">
        <v>1004</v>
      </c>
      <c r="D401" s="11">
        <v>45841</v>
      </c>
      <c r="E401" s="24" t="s">
        <v>1005</v>
      </c>
      <c r="F401" s="11" t="s">
        <v>1006</v>
      </c>
      <c r="G401" s="46">
        <v>0</v>
      </c>
      <c r="H401" s="26" t="s">
        <v>314</v>
      </c>
      <c r="I401" s="27" t="s">
        <v>11</v>
      </c>
    </row>
    <row r="402" spans="1:9" s="22" customFormat="1" ht="24" x14ac:dyDescent="0.35">
      <c r="A402" s="23">
        <v>400</v>
      </c>
      <c r="B402" s="15">
        <v>4555</v>
      </c>
      <c r="C402" s="12" t="s">
        <v>1007</v>
      </c>
      <c r="D402" s="11">
        <v>45832</v>
      </c>
      <c r="E402" s="24" t="s">
        <v>1008</v>
      </c>
      <c r="F402" s="11" t="s">
        <v>1009</v>
      </c>
      <c r="G402" s="46">
        <v>0</v>
      </c>
      <c r="H402" s="26" t="s">
        <v>53</v>
      </c>
      <c r="I402" s="27" t="s">
        <v>11</v>
      </c>
    </row>
    <row r="403" spans="1:9" s="22" customFormat="1" ht="24" x14ac:dyDescent="0.35">
      <c r="A403" s="23">
        <v>401</v>
      </c>
      <c r="B403" s="15">
        <v>4560</v>
      </c>
      <c r="C403" s="12" t="s">
        <v>1010</v>
      </c>
      <c r="D403" s="11">
        <v>45817</v>
      </c>
      <c r="E403" s="24" t="s">
        <v>1011</v>
      </c>
      <c r="F403" s="11" t="s">
        <v>1012</v>
      </c>
      <c r="G403" s="46">
        <v>0</v>
      </c>
      <c r="H403" s="26" t="s">
        <v>53</v>
      </c>
      <c r="I403" s="27" t="s">
        <v>11</v>
      </c>
    </row>
    <row r="404" spans="1:9" s="22" customFormat="1" ht="24" x14ac:dyDescent="0.35">
      <c r="A404" s="23">
        <v>402</v>
      </c>
      <c r="B404" s="15">
        <v>4569</v>
      </c>
      <c r="C404" s="12" t="s">
        <v>1013</v>
      </c>
      <c r="D404" s="11">
        <v>45820</v>
      </c>
      <c r="E404" s="24" t="s">
        <v>1014</v>
      </c>
      <c r="F404" s="11" t="s">
        <v>1015</v>
      </c>
      <c r="G404" s="46">
        <v>0</v>
      </c>
      <c r="H404" s="26" t="s">
        <v>53</v>
      </c>
      <c r="I404" s="27" t="s">
        <v>24</v>
      </c>
    </row>
    <row r="405" spans="1:9" s="22" customFormat="1" ht="24" x14ac:dyDescent="0.35">
      <c r="A405" s="23">
        <v>403</v>
      </c>
      <c r="B405" s="15">
        <v>4577</v>
      </c>
      <c r="C405" s="24" t="s">
        <v>1016</v>
      </c>
      <c r="D405" s="11">
        <v>45831</v>
      </c>
      <c r="E405" s="24" t="s">
        <v>1017</v>
      </c>
      <c r="F405" s="11" t="s">
        <v>1018</v>
      </c>
      <c r="G405" s="46">
        <v>0</v>
      </c>
      <c r="H405" s="26" t="s">
        <v>53</v>
      </c>
      <c r="I405" s="27" t="s">
        <v>11</v>
      </c>
    </row>
    <row r="406" spans="1:9" s="22" customFormat="1" ht="24" x14ac:dyDescent="0.35">
      <c r="A406" s="23">
        <v>404</v>
      </c>
      <c r="B406" s="15">
        <v>4580</v>
      </c>
      <c r="C406" s="24" t="s">
        <v>1019</v>
      </c>
      <c r="D406" s="11">
        <v>45831</v>
      </c>
      <c r="E406" s="24" t="s">
        <v>266</v>
      </c>
      <c r="F406" s="11" t="s">
        <v>1020</v>
      </c>
      <c r="G406" s="46">
        <v>0</v>
      </c>
      <c r="H406" s="26" t="s">
        <v>15</v>
      </c>
      <c r="I406" s="27" t="s">
        <v>11</v>
      </c>
    </row>
    <row r="407" spans="1:9" s="22" customFormat="1" ht="24" x14ac:dyDescent="0.35">
      <c r="A407" s="23">
        <v>405</v>
      </c>
      <c r="B407" s="15">
        <v>361</v>
      </c>
      <c r="C407" s="24" t="s">
        <v>1021</v>
      </c>
      <c r="D407" s="11">
        <v>45832</v>
      </c>
      <c r="E407" s="24" t="s">
        <v>1022</v>
      </c>
      <c r="F407" s="11" t="s">
        <v>1023</v>
      </c>
      <c r="G407" s="46">
        <v>0</v>
      </c>
      <c r="H407" s="26" t="s">
        <v>711</v>
      </c>
      <c r="I407" s="27" t="s">
        <v>11</v>
      </c>
    </row>
    <row r="408" spans="1:9" s="22" customFormat="1" ht="24" x14ac:dyDescent="0.35">
      <c r="A408" s="23">
        <v>406</v>
      </c>
      <c r="B408" s="15">
        <v>4590</v>
      </c>
      <c r="C408" s="24" t="s">
        <v>1024</v>
      </c>
      <c r="D408" s="11">
        <v>45834</v>
      </c>
      <c r="E408" s="24" t="s">
        <v>1025</v>
      </c>
      <c r="F408" s="11" t="s">
        <v>1026</v>
      </c>
      <c r="G408" s="46">
        <v>0</v>
      </c>
      <c r="H408" s="11" t="s">
        <v>421</v>
      </c>
      <c r="I408" s="27" t="s">
        <v>11</v>
      </c>
    </row>
    <row r="409" spans="1:9" s="22" customFormat="1" ht="24" x14ac:dyDescent="0.35">
      <c r="A409" s="23">
        <v>407</v>
      </c>
      <c r="B409" s="15">
        <v>4591</v>
      </c>
      <c r="C409" s="24" t="s">
        <v>1027</v>
      </c>
      <c r="D409" s="11">
        <v>45832</v>
      </c>
      <c r="E409" s="24" t="s">
        <v>1028</v>
      </c>
      <c r="F409" s="11" t="s">
        <v>1029</v>
      </c>
      <c r="G409" s="46">
        <v>0</v>
      </c>
      <c r="H409" s="26" t="s">
        <v>15</v>
      </c>
      <c r="I409" s="27" t="s">
        <v>11</v>
      </c>
    </row>
    <row r="410" spans="1:9" s="22" customFormat="1" ht="24" x14ac:dyDescent="0.35">
      <c r="A410" s="23">
        <v>408</v>
      </c>
      <c r="B410" s="15">
        <v>4599</v>
      </c>
      <c r="C410" s="24" t="s">
        <v>1030</v>
      </c>
      <c r="D410" s="11">
        <v>45833</v>
      </c>
      <c r="E410" s="24" t="s">
        <v>1031</v>
      </c>
      <c r="F410" s="11" t="s">
        <v>1032</v>
      </c>
      <c r="G410" s="46">
        <v>0</v>
      </c>
      <c r="H410" s="26" t="s">
        <v>23</v>
      </c>
      <c r="I410" s="27" t="s">
        <v>11</v>
      </c>
    </row>
    <row r="411" spans="1:9" s="22" customFormat="1" ht="24" x14ac:dyDescent="0.35">
      <c r="A411" s="23">
        <v>409</v>
      </c>
      <c r="B411" s="15">
        <v>4598</v>
      </c>
      <c r="C411" s="24" t="s">
        <v>1033</v>
      </c>
      <c r="D411" s="11">
        <v>45838</v>
      </c>
      <c r="E411" s="24" t="s">
        <v>1034</v>
      </c>
      <c r="F411" s="11" t="s">
        <v>1035</v>
      </c>
      <c r="G411" s="46">
        <v>0</v>
      </c>
      <c r="H411" s="26" t="s">
        <v>53</v>
      </c>
      <c r="I411" s="27" t="s">
        <v>11</v>
      </c>
    </row>
    <row r="412" spans="1:9" s="22" customFormat="1" ht="24" x14ac:dyDescent="0.35">
      <c r="A412" s="23">
        <v>410</v>
      </c>
      <c r="B412" s="15">
        <v>4600</v>
      </c>
      <c r="C412" s="24" t="s">
        <v>1036</v>
      </c>
      <c r="D412" s="11">
        <v>45831</v>
      </c>
      <c r="E412" s="24" t="s">
        <v>1037</v>
      </c>
      <c r="F412" s="11" t="s">
        <v>1038</v>
      </c>
      <c r="G412" s="46">
        <v>0</v>
      </c>
      <c r="H412" s="26" t="s">
        <v>15</v>
      </c>
      <c r="I412" s="27" t="s">
        <v>11</v>
      </c>
    </row>
    <row r="413" spans="1:9" s="22" customFormat="1" ht="24" x14ac:dyDescent="0.35">
      <c r="A413" s="23">
        <v>411</v>
      </c>
      <c r="B413" s="15">
        <v>4601</v>
      </c>
      <c r="C413" s="24" t="s">
        <v>1039</v>
      </c>
      <c r="D413" s="11">
        <v>45838</v>
      </c>
      <c r="E413" s="24" t="s">
        <v>1040</v>
      </c>
      <c r="F413" s="11" t="s">
        <v>1041</v>
      </c>
      <c r="G413" s="46">
        <v>0</v>
      </c>
      <c r="H413" s="26" t="s">
        <v>15</v>
      </c>
      <c r="I413" s="27" t="s">
        <v>11</v>
      </c>
    </row>
    <row r="414" spans="1:9" s="22" customFormat="1" ht="24" x14ac:dyDescent="0.35">
      <c r="A414" s="23">
        <v>412</v>
      </c>
      <c r="B414" s="15">
        <v>4602</v>
      </c>
      <c r="C414" s="24" t="s">
        <v>1042</v>
      </c>
      <c r="D414" s="11">
        <v>45831</v>
      </c>
      <c r="E414" s="24" t="s">
        <v>1043</v>
      </c>
      <c r="F414" s="11" t="s">
        <v>1044</v>
      </c>
      <c r="G414" s="46">
        <v>0</v>
      </c>
      <c r="H414" s="26" t="s">
        <v>15</v>
      </c>
      <c r="I414" s="27" t="s">
        <v>11</v>
      </c>
    </row>
    <row r="415" spans="1:9" s="33" customFormat="1" ht="24" x14ac:dyDescent="0.35">
      <c r="A415" s="23">
        <v>413</v>
      </c>
      <c r="B415" s="15">
        <v>4364</v>
      </c>
      <c r="C415" s="12" t="s">
        <v>877</v>
      </c>
      <c r="D415" s="11">
        <v>45825</v>
      </c>
      <c r="E415" s="12" t="s">
        <v>1045</v>
      </c>
      <c r="F415" s="11" t="s">
        <v>698</v>
      </c>
      <c r="G415" s="46">
        <v>0</v>
      </c>
      <c r="H415" s="26" t="s">
        <v>698</v>
      </c>
      <c r="I415" s="27" t="s">
        <v>11</v>
      </c>
    </row>
    <row r="416" spans="1:9" s="22" customFormat="1" ht="36" x14ac:dyDescent="0.35">
      <c r="A416" s="23">
        <v>414</v>
      </c>
      <c r="B416" s="15">
        <v>4606</v>
      </c>
      <c r="C416" s="24" t="s">
        <v>1046</v>
      </c>
      <c r="D416" s="11">
        <v>45835</v>
      </c>
      <c r="E416" s="24" t="s">
        <v>1047</v>
      </c>
      <c r="F416" s="11" t="s">
        <v>1048</v>
      </c>
      <c r="G416" s="46">
        <v>0</v>
      </c>
      <c r="H416" s="26" t="s">
        <v>136</v>
      </c>
      <c r="I416" s="27" t="s">
        <v>11</v>
      </c>
    </row>
    <row r="417" spans="1:9" s="22" customFormat="1" ht="24" x14ac:dyDescent="0.35">
      <c r="A417" s="23">
        <v>415</v>
      </c>
      <c r="B417" s="15">
        <v>4608</v>
      </c>
      <c r="C417" s="24" t="s">
        <v>1049</v>
      </c>
      <c r="D417" s="11">
        <v>45826</v>
      </c>
      <c r="E417" s="24" t="s">
        <v>1050</v>
      </c>
      <c r="F417" s="11" t="s">
        <v>1051</v>
      </c>
      <c r="G417" s="46">
        <v>0</v>
      </c>
      <c r="H417" s="26" t="s">
        <v>53</v>
      </c>
      <c r="I417" s="27" t="s">
        <v>11</v>
      </c>
    </row>
    <row r="418" spans="1:9" s="22" customFormat="1" ht="24" x14ac:dyDescent="0.35">
      <c r="A418" s="23">
        <v>416</v>
      </c>
      <c r="B418" s="15">
        <v>4619</v>
      </c>
      <c r="C418" s="24" t="s">
        <v>1052</v>
      </c>
      <c r="D418" s="11">
        <v>45838</v>
      </c>
      <c r="E418" s="24" t="s">
        <v>1053</v>
      </c>
      <c r="F418" s="11" t="s">
        <v>1054</v>
      </c>
      <c r="G418" s="46">
        <v>0</v>
      </c>
      <c r="H418" s="26" t="s">
        <v>53</v>
      </c>
      <c r="I418" s="27" t="s">
        <v>11</v>
      </c>
    </row>
    <row r="419" spans="1:9" s="22" customFormat="1" ht="36" x14ac:dyDescent="0.35">
      <c r="A419" s="23">
        <v>417</v>
      </c>
      <c r="B419" s="15">
        <v>4620</v>
      </c>
      <c r="C419" s="24" t="s">
        <v>1055</v>
      </c>
      <c r="D419" s="11">
        <v>45839</v>
      </c>
      <c r="E419" s="24" t="s">
        <v>1056</v>
      </c>
      <c r="F419" s="11" t="s">
        <v>1057</v>
      </c>
      <c r="G419" s="46">
        <v>0</v>
      </c>
      <c r="H419" s="26" t="s">
        <v>75</v>
      </c>
      <c r="I419" s="27" t="s">
        <v>11</v>
      </c>
    </row>
    <row r="420" spans="1:9" s="22" customFormat="1" ht="24" x14ac:dyDescent="0.35">
      <c r="A420" s="23">
        <v>418</v>
      </c>
      <c r="B420" s="15">
        <v>4621</v>
      </c>
      <c r="C420" s="12" t="s">
        <v>278</v>
      </c>
      <c r="D420" s="11">
        <v>45839</v>
      </c>
      <c r="E420" s="12" t="s">
        <v>361</v>
      </c>
      <c r="F420" s="13" t="s">
        <v>1058</v>
      </c>
      <c r="G420" s="46">
        <v>0</v>
      </c>
      <c r="H420" s="26" t="s">
        <v>53</v>
      </c>
      <c r="I420" s="27" t="s">
        <v>11</v>
      </c>
    </row>
    <row r="421" spans="1:9" s="22" customFormat="1" ht="24" x14ac:dyDescent="0.35">
      <c r="A421" s="23">
        <v>419</v>
      </c>
      <c r="B421" s="15">
        <v>4624</v>
      </c>
      <c r="C421" s="12" t="s">
        <v>1059</v>
      </c>
      <c r="D421" s="11">
        <v>45853</v>
      </c>
      <c r="E421" s="12" t="s">
        <v>1060</v>
      </c>
      <c r="F421" s="13" t="s">
        <v>1061</v>
      </c>
      <c r="G421" s="46">
        <v>0</v>
      </c>
      <c r="H421" s="26" t="s">
        <v>53</v>
      </c>
      <c r="I421" s="27" t="s">
        <v>11</v>
      </c>
    </row>
    <row r="422" spans="1:9" s="22" customFormat="1" ht="24" x14ac:dyDescent="0.35">
      <c r="A422" s="23">
        <v>420</v>
      </c>
      <c r="B422" s="15">
        <v>4626</v>
      </c>
      <c r="C422" s="12" t="s">
        <v>1062</v>
      </c>
      <c r="D422" s="11">
        <v>45839</v>
      </c>
      <c r="E422" s="12" t="s">
        <v>578</v>
      </c>
      <c r="F422" s="13" t="s">
        <v>1063</v>
      </c>
      <c r="G422" s="46">
        <v>0</v>
      </c>
      <c r="H422" s="26" t="s">
        <v>53</v>
      </c>
      <c r="I422" s="27" t="s">
        <v>11</v>
      </c>
    </row>
    <row r="423" spans="1:9" s="22" customFormat="1" ht="24" x14ac:dyDescent="0.35">
      <c r="A423" s="23">
        <v>421</v>
      </c>
      <c r="B423" s="15">
        <v>4637</v>
      </c>
      <c r="C423" s="12" t="s">
        <v>1064</v>
      </c>
      <c r="D423" s="11">
        <v>45852</v>
      </c>
      <c r="E423" s="12" t="s">
        <v>1065</v>
      </c>
      <c r="F423" s="13" t="s">
        <v>1066</v>
      </c>
      <c r="G423" s="46">
        <v>0</v>
      </c>
      <c r="H423" s="26" t="s">
        <v>15</v>
      </c>
      <c r="I423" s="27" t="s">
        <v>11</v>
      </c>
    </row>
    <row r="424" spans="1:9" s="22" customFormat="1" ht="24" x14ac:dyDescent="0.35">
      <c r="A424" s="23">
        <v>422</v>
      </c>
      <c r="B424" s="15">
        <v>4628</v>
      </c>
      <c r="C424" s="12" t="s">
        <v>1067</v>
      </c>
      <c r="D424" s="11">
        <v>45854</v>
      </c>
      <c r="E424" s="12" t="s">
        <v>1068</v>
      </c>
      <c r="F424" s="13" t="s">
        <v>1069</v>
      </c>
      <c r="G424" s="46">
        <v>0</v>
      </c>
      <c r="H424" s="26" t="s">
        <v>53</v>
      </c>
      <c r="I424" s="27" t="s">
        <v>11</v>
      </c>
    </row>
    <row r="425" spans="1:9" s="22" customFormat="1" ht="24" x14ac:dyDescent="0.35">
      <c r="A425" s="23">
        <v>423</v>
      </c>
      <c r="B425" s="41">
        <v>4631</v>
      </c>
      <c r="C425" s="42" t="s">
        <v>937</v>
      </c>
      <c r="D425" s="43">
        <v>45838</v>
      </c>
      <c r="E425" s="42" t="s">
        <v>1070</v>
      </c>
      <c r="F425" s="43" t="s">
        <v>1071</v>
      </c>
      <c r="G425" s="46">
        <v>0</v>
      </c>
      <c r="H425" s="44" t="s">
        <v>53</v>
      </c>
      <c r="I425" s="45" t="s">
        <v>11</v>
      </c>
    </row>
    <row r="426" spans="1:9" s="22" customFormat="1" ht="24" x14ac:dyDescent="0.35">
      <c r="A426" s="23">
        <v>424</v>
      </c>
      <c r="B426" s="15">
        <v>4632</v>
      </c>
      <c r="C426" s="24" t="s">
        <v>254</v>
      </c>
      <c r="D426" s="11">
        <v>45838</v>
      </c>
      <c r="E426" s="24" t="s">
        <v>1072</v>
      </c>
      <c r="F426" s="11" t="s">
        <v>1073</v>
      </c>
      <c r="G426" s="46">
        <v>0</v>
      </c>
      <c r="H426" s="26" t="s">
        <v>15</v>
      </c>
      <c r="I426" s="27" t="s">
        <v>11</v>
      </c>
    </row>
    <row r="427" spans="1:9" s="22" customFormat="1" ht="24" x14ac:dyDescent="0.35">
      <c r="A427" s="23">
        <v>425</v>
      </c>
      <c r="B427" s="15">
        <v>4672</v>
      </c>
      <c r="C427" s="12" t="s">
        <v>1074</v>
      </c>
      <c r="D427" s="11">
        <v>45848</v>
      </c>
      <c r="E427" s="24" t="s">
        <v>1075</v>
      </c>
      <c r="F427" s="11" t="s">
        <v>1076</v>
      </c>
      <c r="G427" s="46">
        <v>0</v>
      </c>
      <c r="H427" s="26" t="s">
        <v>53</v>
      </c>
      <c r="I427" s="27" t="s">
        <v>11</v>
      </c>
    </row>
    <row r="428" spans="1:9" s="22" customFormat="1" ht="24" x14ac:dyDescent="0.35">
      <c r="A428" s="23">
        <v>426</v>
      </c>
      <c r="B428" s="15">
        <v>4675</v>
      </c>
      <c r="C428" s="12" t="s">
        <v>1077</v>
      </c>
      <c r="D428" s="11">
        <v>45839</v>
      </c>
      <c r="E428" s="12" t="s">
        <v>1078</v>
      </c>
      <c r="F428" s="11" t="s">
        <v>1079</v>
      </c>
      <c r="G428" s="46">
        <v>0</v>
      </c>
      <c r="H428" s="26" t="s">
        <v>53</v>
      </c>
      <c r="I428" s="27" t="s">
        <v>11</v>
      </c>
    </row>
    <row r="429" spans="1:9" s="22" customFormat="1" ht="24" x14ac:dyDescent="0.35">
      <c r="A429" s="23">
        <v>427</v>
      </c>
      <c r="B429" s="15">
        <v>4678</v>
      </c>
      <c r="C429" s="12" t="s">
        <v>1080</v>
      </c>
      <c r="D429" s="11">
        <v>45846</v>
      </c>
      <c r="E429" s="12" t="s">
        <v>1081</v>
      </c>
      <c r="F429" s="11" t="s">
        <v>1082</v>
      </c>
      <c r="G429" s="46">
        <v>0</v>
      </c>
      <c r="H429" s="26" t="s">
        <v>53</v>
      </c>
      <c r="I429" s="27" t="s">
        <v>11</v>
      </c>
    </row>
    <row r="430" spans="1:9" s="22" customFormat="1" ht="24" x14ac:dyDescent="0.35">
      <c r="A430" s="23">
        <v>428</v>
      </c>
      <c r="B430" s="29">
        <v>4686</v>
      </c>
      <c r="C430" s="12" t="s">
        <v>1083</v>
      </c>
      <c r="D430" s="11">
        <v>45854</v>
      </c>
      <c r="E430" s="12" t="s">
        <v>1084</v>
      </c>
      <c r="F430" s="13" t="s">
        <v>1085</v>
      </c>
      <c r="G430" s="46">
        <v>0</v>
      </c>
      <c r="H430" s="26" t="s">
        <v>53</v>
      </c>
      <c r="I430" s="27" t="s">
        <v>11</v>
      </c>
    </row>
    <row r="431" spans="1:9" s="22" customFormat="1" ht="24" x14ac:dyDescent="0.35">
      <c r="A431" s="23">
        <v>429</v>
      </c>
      <c r="B431" s="29">
        <v>4691</v>
      </c>
      <c r="C431" s="12" t="s">
        <v>1086</v>
      </c>
      <c r="D431" s="11">
        <v>45849</v>
      </c>
      <c r="E431" s="12" t="s">
        <v>1087</v>
      </c>
      <c r="F431" s="13" t="s">
        <v>1088</v>
      </c>
      <c r="G431" s="46">
        <v>0</v>
      </c>
      <c r="H431" s="26" t="s">
        <v>421</v>
      </c>
      <c r="I431" s="27" t="s">
        <v>11</v>
      </c>
    </row>
    <row r="432" spans="1:9" s="22" customFormat="1" ht="37.5" customHeight="1" x14ac:dyDescent="0.35">
      <c r="A432" s="7"/>
      <c r="B432" s="7"/>
      <c r="C432" s="1"/>
      <c r="D432" s="4"/>
      <c r="E432" s="1"/>
      <c r="F432" s="9"/>
      <c r="G432" s="10"/>
      <c r="H432" s="50"/>
      <c r="I432" s="49" t="s">
        <v>1091</v>
      </c>
    </row>
    <row r="433" spans="9:9" ht="0" hidden="1" customHeight="1" x14ac:dyDescent="0.35">
      <c r="I433" s="8"/>
    </row>
    <row r="434" spans="9:9" ht="0" hidden="1" customHeight="1" x14ac:dyDescent="0.35">
      <c r="I434" s="8"/>
    </row>
    <row r="435" spans="9:9" ht="0" hidden="1" customHeight="1" x14ac:dyDescent="0.35">
      <c r="I435" s="8"/>
    </row>
    <row r="436" spans="9:9" ht="0" hidden="1" customHeight="1" x14ac:dyDescent="0.35">
      <c r="I436" s="8"/>
    </row>
    <row r="437" spans="9:9" ht="0" hidden="1" customHeight="1" x14ac:dyDescent="0.35">
      <c r="I437" s="8"/>
    </row>
    <row r="438" spans="9:9" ht="0" hidden="1" customHeight="1" x14ac:dyDescent="0.35">
      <c r="I438" s="8"/>
    </row>
    <row r="439" spans="9:9" ht="0" hidden="1" customHeight="1" x14ac:dyDescent="0.35">
      <c r="I439" s="8"/>
    </row>
    <row r="440" spans="9:9" ht="0" hidden="1" customHeight="1" x14ac:dyDescent="0.35">
      <c r="I440" s="8"/>
    </row>
    <row r="441" spans="9:9" ht="0" hidden="1" customHeight="1" x14ac:dyDescent="0.35">
      <c r="I441" s="8"/>
    </row>
    <row r="442" spans="9:9" ht="0" hidden="1" customHeight="1" x14ac:dyDescent="0.35">
      <c r="I442" s="8"/>
    </row>
    <row r="443" spans="9:9" ht="0" hidden="1" customHeight="1" x14ac:dyDescent="0.35">
      <c r="I443" s="8"/>
    </row>
    <row r="444" spans="9:9" ht="0" hidden="1" customHeight="1" x14ac:dyDescent="0.35">
      <c r="I444" s="8"/>
    </row>
    <row r="445" spans="9:9" ht="0" hidden="1" customHeight="1" x14ac:dyDescent="0.35">
      <c r="I445" s="8"/>
    </row>
    <row r="446" spans="9:9" ht="0" hidden="1" customHeight="1" x14ac:dyDescent="0.35">
      <c r="I446" s="8"/>
    </row>
    <row r="447" spans="9:9" ht="0" hidden="1" customHeight="1" x14ac:dyDescent="0.35">
      <c r="I447" s="8"/>
    </row>
    <row r="448" spans="9:9" ht="0" hidden="1" customHeight="1" x14ac:dyDescent="0.35">
      <c r="I448" s="8"/>
    </row>
    <row r="449" spans="9:9" ht="0" hidden="1" customHeight="1" x14ac:dyDescent="0.35">
      <c r="I449" s="8"/>
    </row>
    <row r="450" spans="9:9" ht="0" hidden="1" customHeight="1" x14ac:dyDescent="0.35">
      <c r="I450" s="8"/>
    </row>
    <row r="451" spans="9:9" ht="0" hidden="1" customHeight="1" x14ac:dyDescent="0.35">
      <c r="I451" s="8"/>
    </row>
    <row r="452" spans="9:9" ht="0" hidden="1" customHeight="1" x14ac:dyDescent="0.35">
      <c r="I452" s="8"/>
    </row>
    <row r="453" spans="9:9" ht="0" hidden="1" customHeight="1" x14ac:dyDescent="0.35">
      <c r="I453" s="8"/>
    </row>
    <row r="454" spans="9:9" ht="0" hidden="1" customHeight="1" x14ac:dyDescent="0.35">
      <c r="I454" s="8"/>
    </row>
    <row r="455" spans="9:9" ht="0" hidden="1" customHeight="1" x14ac:dyDescent="0.35">
      <c r="I455" s="8"/>
    </row>
    <row r="456" spans="9:9" ht="0" hidden="1" customHeight="1" x14ac:dyDescent="0.35">
      <c r="I456" s="8"/>
    </row>
    <row r="457" spans="9:9" ht="0" hidden="1" customHeight="1" x14ac:dyDescent="0.35">
      <c r="I457" s="8"/>
    </row>
    <row r="458" spans="9:9" ht="0" hidden="1" customHeight="1" x14ac:dyDescent="0.35">
      <c r="I458" s="8"/>
    </row>
    <row r="459" spans="9:9" ht="0" hidden="1" customHeight="1" x14ac:dyDescent="0.35">
      <c r="I459" s="8"/>
    </row>
    <row r="460" spans="9:9" ht="0" hidden="1" customHeight="1" x14ac:dyDescent="0.35">
      <c r="I460" s="8"/>
    </row>
    <row r="461" spans="9:9" ht="0" hidden="1" customHeight="1" x14ac:dyDescent="0.35">
      <c r="I461" s="8"/>
    </row>
  </sheetData>
  <sortState xmlns:xlrd2="http://schemas.microsoft.com/office/spreadsheetml/2017/richdata2" ref="A3:I431">
    <sortCondition ref="A3:A431"/>
  </sortState>
  <mergeCells count="2">
    <mergeCell ref="D1:I1"/>
    <mergeCell ref="A1:C1"/>
  </mergeCells>
  <dataValidations count="1">
    <dataValidation allowBlank="1" showInputMessage="1" showErrorMessage="1" sqref="B433:E1048576 B259:B260 B385:B392 A350:B350 A381:B381 A194:B194 B428:B429 B418:B419 B144:B159 B161:B183 B185:B192 B197:B200 B202:B214 B216:B222 B243:B245 B252:B253 B264:B268 B342:B348 B309:B313 B270:B285 B302:B305 B353:B357 B359:B360 B224:B241 B432 D432 D259:D260 D302 D385:D392 D380 D331 D350 D426 D418:D419 D251:D256 D342 D309:D313 D264:D288 D358 D405:D414 B405:B414 D9:D249 F159:F273 B60:B141 F275:F1048576 F50:F154 A331:B331 A195:A330 A332:A349 A351:A380 A382:A1048576 B2 D1:D5 A2:A193 F2:F48 G2:I1048576 E2:E432 C2:C432" xr:uid="{00000000-0002-0000-0000-000000000000}"/>
  </dataValidations>
  <pageMargins left="0.25" right="0.25" top="0.75" bottom="0.75" header="0.3" footer="0.3"/>
  <pageSetup paperSize="9" scale="7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8" operator="containsText" id="{B91EE5C6-C65E-4AEF-96D0-81DFD94AD248}">
            <xm:f>NOT(ISERROR(SEARCH(#REF!,B12)))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9" operator="containsText" id="{E320E864-8AAE-4AC9-8031-9A996B5BFA37}">
            <xm:f>NOT(ISERROR(SEARCH(#REF!,B12)))</xm:f>
            <xm:f>#REF!</xm:f>
            <x14:dxf>
              <font>
                <color rgb="FF9C0006"/>
              </font>
            </x14:dxf>
          </x14:cfRule>
          <xm:sqref>E12:E13 B222:B223 E222:E223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D3D9841D23874A95F43EC7A67CA51E" ma:contentTypeVersion="14" ma:contentTypeDescription="Criar um novo documento." ma:contentTypeScope="" ma:versionID="8abe63c079e12ea899d8a399a7404e6c">
  <xsd:schema xmlns:xsd="http://www.w3.org/2001/XMLSchema" xmlns:xs="http://www.w3.org/2001/XMLSchema" xmlns:p="http://schemas.microsoft.com/office/2006/metadata/properties" xmlns:ns2="ddb6e7d3-9704-479d-bf1f-bed43e812b3e" xmlns:ns3="43a66b0b-51f1-4aed-a0a6-8fa111442e4e" targetNamespace="http://schemas.microsoft.com/office/2006/metadata/properties" ma:root="true" ma:fieldsID="e701c3a800c6fcf21233564386fcae43" ns2:_="" ns3:_="">
    <xsd:import namespace="ddb6e7d3-9704-479d-bf1f-bed43e812b3e"/>
    <xsd:import namespace="43a66b0b-51f1-4aed-a0a6-8fa111442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6e7d3-9704-479d-bf1f-bed43e812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m" ma:readOnly="false" ma:fieldId="{5cf76f15-5ced-4ddc-b409-7134ff3c332f}" ma:taxonomyMulti="true" ma:sspId="5c9b31d9-360b-4fc0-9245-afc7d819ac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66b0b-51f1-4aed-a0a6-8fa111442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ed21622-4d44-4a73-a388-df1d68bb1fd7}" ma:internalName="TaxCatchAll" ma:showField="CatchAllData" ma:web="43a66b0b-51f1-4aed-a0a6-8fa111442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a66b0b-51f1-4aed-a0a6-8fa111442e4e">
      <UserInfo>
        <DisplayName>Adline Debus Pozzebon</DisplayName>
        <AccountId>26</AccountId>
        <AccountType/>
      </UserInfo>
      <UserInfo>
        <DisplayName>JACIRA FERREIRA BRANCO</DisplayName>
        <AccountId>12</AccountId>
        <AccountType/>
      </UserInfo>
      <UserInfo>
        <DisplayName>Geisa Viana de Sousa</DisplayName>
        <AccountId>14</AccountId>
        <AccountType/>
      </UserInfo>
      <UserInfo>
        <DisplayName>Yudji Alessander</DisplayName>
        <AccountId>78</AccountId>
        <AccountType/>
      </UserInfo>
      <UserInfo>
        <DisplayName>Renata Freire da Silva</DisplayName>
        <AccountId>9</AccountId>
        <AccountType/>
      </UserInfo>
      <UserInfo>
        <DisplayName>Lucas Pereira de Almeida</DisplayName>
        <AccountId>115</AccountId>
        <AccountType/>
      </UserInfo>
    </SharedWithUsers>
    <TaxCatchAll xmlns="43a66b0b-51f1-4aed-a0a6-8fa111442e4e" xsi:nil="true"/>
    <lcf76f155ced4ddcb4097134ff3c332f xmlns="ddb6e7d3-9704-479d-bf1f-bed43e812b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F0E4C1-C40A-4714-99CA-973E2CF4CF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9E6369-E10E-4EDA-A4FB-2D1ABFB2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b6e7d3-9704-479d-bf1f-bed43e812b3e"/>
    <ds:schemaRef ds:uri="43a66b0b-51f1-4aed-a0a6-8fa111442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38E9C4-21F9-4794-AD71-24D808ADDED2}">
  <ds:schemaRefs>
    <ds:schemaRef ds:uri="http://schemas.microsoft.com/office/2006/metadata/properties"/>
    <ds:schemaRef ds:uri="http://schemas.microsoft.com/office/infopath/2007/PartnerControls"/>
    <ds:schemaRef ds:uri="43a66b0b-51f1-4aed-a0a6-8fa111442e4e"/>
    <ds:schemaRef ds:uri="ddb6e7d3-9704-479d-bf1f-bed43e812b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 Relatorio Semestral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Freire</dc:creator>
  <cp:keywords/>
  <dc:description/>
  <cp:lastModifiedBy>José  Renato Gonçalves</cp:lastModifiedBy>
  <cp:revision/>
  <cp:lastPrinted>2025-11-14T13:58:59Z</cp:lastPrinted>
  <dcterms:created xsi:type="dcterms:W3CDTF">2023-03-16T17:55:01Z</dcterms:created>
  <dcterms:modified xsi:type="dcterms:W3CDTF">2025-11-14T13:59:19Z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0x0101006DD3D9841D23874A95F43EC7A67CA51E</vt:lpwstr>
  </property>
  <property fmtid="{D5CDD505-2E9C-101B-9397-08002B2CF9AE}" pid="3" name="MediaServiceImageTags">
    <vt:lpwstr/>
  </property>
</Properties>
</file>